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ADME" sheetId="1" r:id="rId4"/>
    <sheet state="visible" name="Lists" sheetId="2" r:id="rId5"/>
    <sheet state="visible" name="Rules" sheetId="3" r:id="rId6"/>
    <sheet state="visible" name="Escalation" sheetId="4" r:id="rId7"/>
    <sheet state="visible" name="DoA_Matrix" sheetId="5" r:id="rId8"/>
    <sheet state="visible" name="Examples" sheetId="6" r:id="rId9"/>
    <sheet state="visible" name="Dashboard" sheetId="7" r:id="rId10"/>
  </sheets>
  <definedNames>
    <definedName name="DecisionTypes">Lists!$B$2:$B$7</definedName>
    <definedName name="StatusList">Lists!$D$2:$D$6</definedName>
    <definedName name="Teams">Lists!$A$2:$A$8</definedName>
    <definedName name="Levels">Lists!$C$2:$C$6</definedName>
  </definedNames>
  <calcPr/>
  <extLst>
    <ext uri="GoogleSheetsCustomDataVersion2">
      <go:sheetsCustomData xmlns:go="http://customooxmlschemas.google.com/" r:id="rId11" roundtripDataChecksum="0YQRwrO7nJo41YYWM5V1e3PvwJK4y8s7x/WfmFBzFek="/>
    </ext>
  </extLst>
</workbook>
</file>

<file path=xl/sharedStrings.xml><?xml version="1.0" encoding="utf-8"?>
<sst xmlns="http://schemas.openxmlformats.org/spreadsheetml/2006/main" count="233" uniqueCount="85">
  <si>
    <t>README</t>
  </si>
  <si>
    <t>OKR-Tracker – Coachingwerk Berlin (DoA Matrix Variante)</t>
  </si>
  <si>
    <t>Was ist drin?</t>
  </si>
  <si>
    <t>• DoA-Matrix mit Dropdown-Listen (Decision_Type, Team, Required_Level, Status) + Auto-Vorschlag der Ebene auf Basis von Regeln.</t>
  </si>
  <si>
    <t>• Eskalationspfade inkl. SLA-Tagen und Fälligkeitsdatum.</t>
  </si>
  <si>
    <t>• Beispieleinträge zum Start.</t>
  </si>
  <si>
    <t>So nutzt du die Listen</t>
  </si>
  <si>
    <t>Sheet „Lists“ → füge Teams, Decision Types, Levels, Status hinzu. Dropdowns greifen automatisch via Bereiche.</t>
  </si>
  <si>
    <t>Hinweise, falls Drop-downs fehlen</t>
  </si>
  <si>
    <t>• In Excel „Bearbeitung aktivieren“.  • Nicht in Apple Numbers öffnen.  • Nicht im Browser-Preview bewerten.</t>
  </si>
  <si>
    <t>Dashboard</t>
  </si>
  <si>
    <t>Teams</t>
  </si>
  <si>
    <t>Decision_Types</t>
  </si>
  <si>
    <t>Levels</t>
  </si>
  <si>
    <t>Status</t>
  </si>
  <si>
    <t>Operations</t>
  </si>
  <si>
    <t>Purchase</t>
  </si>
  <si>
    <t>L1 – Team Lead</t>
  </si>
  <si>
    <t>Draft</t>
  </si>
  <si>
    <t>Product</t>
  </si>
  <si>
    <t>Contract</t>
  </si>
  <si>
    <t>L2 – Department Head</t>
  </si>
  <si>
    <t>Submitted</t>
  </si>
  <si>
    <t>Sales</t>
  </si>
  <si>
    <t>Hiring</t>
  </si>
  <si>
    <t>L3 – Director</t>
  </si>
  <si>
    <t>Approved</t>
  </si>
  <si>
    <t>Finance</t>
  </si>
  <si>
    <t>Discount</t>
  </si>
  <si>
    <t>L4 – CFO/CEO</t>
  </si>
  <si>
    <t>Rejected</t>
  </si>
  <si>
    <t>IT</t>
  </si>
  <si>
    <t>Legal</t>
  </si>
  <si>
    <t>Board</t>
  </si>
  <si>
    <t>On Hold</t>
  </si>
  <si>
    <t>HR</t>
  </si>
  <si>
    <t>Capex</t>
  </si>
  <si>
    <t>Customer Success</t>
  </si>
  <si>
    <t>Decision_Type</t>
  </si>
  <si>
    <t>Amount_Max_EUR</t>
  </si>
  <si>
    <t>Min_Level</t>
  </si>
  <si>
    <t>Level</t>
  </si>
  <si>
    <t>Next_Level</t>
  </si>
  <si>
    <t>SLA_Days</t>
  </si>
  <si>
    <t>Date</t>
  </si>
  <si>
    <t>Decision_ID</t>
  </si>
  <si>
    <t>Description</t>
  </si>
  <si>
    <t>Team</t>
  </si>
  <si>
    <t>Amount</t>
  </si>
  <si>
    <t>Currency</t>
  </si>
  <si>
    <t>Requested_By</t>
  </si>
  <si>
    <t>Required_Level</t>
  </si>
  <si>
    <t>Suggested_Level</t>
  </si>
  <si>
    <t>Decision_Date</t>
  </si>
  <si>
    <t>Notes</t>
  </si>
  <si>
    <t>Link_Doc</t>
  </si>
  <si>
    <t>Due_Date</t>
  </si>
  <si>
    <t>Overdue</t>
  </si>
  <si>
    <t>DL-001</t>
  </si>
  <si>
    <t>Laptops für Team</t>
  </si>
  <si>
    <t>EUR</t>
  </si>
  <si>
    <t>A. Schulz</t>
  </si>
  <si>
    <t>Rahmenvertrag Dell</t>
  </si>
  <si>
    <t>DL-002</t>
  </si>
  <si>
    <t>Dienstleistungsvertrag QA</t>
  </si>
  <si>
    <t>B. Kunze</t>
  </si>
  <si>
    <t>Freigabe CFO liegt vor</t>
  </si>
  <si>
    <t>DL-003</t>
  </si>
  <si>
    <t>Sonderrabatt Q4 Key Account</t>
  </si>
  <si>
    <t>C. Meier</t>
  </si>
  <si>
    <t>Risiko abgesichert</t>
  </si>
  <si>
    <t>DL-004</t>
  </si>
  <si>
    <t>Senior Data Analyst</t>
  </si>
  <si>
    <t>D. Braun</t>
  </si>
  <si>
    <t>Budget freigeben</t>
  </si>
  <si>
    <t>DoA Dashboard – Coachingwerk Berlin</t>
  </si>
  <si>
    <t>KPIs (automatisch aus DoA_Matrix)</t>
  </si>
  <si>
    <t>Total Requests</t>
  </si>
  <si>
    <t>Approval Rate</t>
  </si>
  <si>
    <t>Avg. Cycle Time (days)</t>
  </si>
  <si>
    <t>Overdue (open)</t>
  </si>
  <si>
    <t>By Status</t>
  </si>
  <si>
    <t>By Team</t>
  </si>
  <si>
    <t>Amount by Required Level (EUR)</t>
  </si>
  <si>
    <t>Hinweis: Charts und KPIs aktualisieren sich automatisch mit den Einträgen in „DoA_Matrix“.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</si>
</sst>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yyyy-mm-dd"/>
    <numFmt numFmtId="165" formatCode="#,##0;[Red]-#,##0"/>
    <numFmt numFmtId="166" formatCode="YYYY-MM-DD"/>
    <numFmt numFmtId="167" formatCode="#,##0 €"/>
  </numFmts>
  <fonts count="6">
    <font>
      <sz val="11.0"/>
      <color theme="1"/>
      <name val="Calibri"/>
      <scheme val="minor"/>
    </font>
    <font>
      <b/>
      <sz val="11.0"/>
      <color theme="1"/>
      <name val="Calibri"/>
    </font>
    <font>
      <color theme="1"/>
      <name val="Calibri"/>
      <scheme val="minor"/>
    </font>
    <font>
      <sz val="11.0"/>
      <color theme="1"/>
      <name val="Calibri"/>
    </font>
    <font>
      <b/>
      <sz val="14.0"/>
      <color theme="1"/>
      <name val="Calibri"/>
    </font>
    <font>
      <sz val="11.0"/>
      <color rgb="FF6B728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F3F4F6"/>
        <bgColor rgb="FFF3F4F6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0" fillId="0" fontId="2" numFmtId="0" xfId="0" applyFont="1"/>
    <xf borderId="1" fillId="2" fontId="1" numFmtId="0" xfId="0" applyBorder="1" applyFill="1" applyFont="1"/>
    <xf borderId="1" fillId="0" fontId="3" numFmtId="164" xfId="0" applyBorder="1" applyFont="1" applyNumberFormat="1"/>
    <xf borderId="1" fillId="0" fontId="3" numFmtId="165" xfId="0" applyBorder="1" applyFont="1" applyNumberFormat="1"/>
    <xf borderId="0" fillId="0" fontId="3" numFmtId="166" xfId="0" applyFont="1" applyNumberFormat="1"/>
    <xf borderId="0" fillId="0" fontId="4" numFmtId="0" xfId="0" applyFont="1"/>
    <xf borderId="0" fillId="0" fontId="3" numFmtId="3" xfId="0" applyFont="1" applyNumberFormat="1"/>
    <xf borderId="0" fillId="0" fontId="3" numFmtId="9" xfId="0" applyFont="1" applyNumberFormat="1"/>
    <xf borderId="0" fillId="0" fontId="3" numFmtId="167" xfId="0" applyFont="1" applyNumberFormat="1"/>
    <xf borderId="0" fillId="0" fontId="5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Requests by Status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Requests by Status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Dashboard!$A$13:$A$17</c:f>
            </c:strRef>
          </c:cat>
          <c:val>
            <c:numRef>
              <c:f>Dashboard!$B$13:$B$17</c:f>
              <c:numCache/>
            </c:numRef>
          </c:val>
        </c:ser>
        <c:axId val="689027035"/>
        <c:axId val="961768821"/>
      </c:barChart>
      <c:catAx>
        <c:axId val="6890270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961768821"/>
      </c:catAx>
      <c:valAx>
        <c:axId val="96176882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89027035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Requests by Team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Requests by Team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Dashboard!$A$22:$A$28</c:f>
            </c:strRef>
          </c:cat>
          <c:val>
            <c:numRef>
              <c:f>Dashboard!$B$22:$B$28</c:f>
              <c:numCache/>
            </c:numRef>
          </c:val>
        </c:ser>
        <c:axId val="815029005"/>
        <c:axId val="513618319"/>
      </c:barChart>
      <c:catAx>
        <c:axId val="8150290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513618319"/>
      </c:catAx>
      <c:valAx>
        <c:axId val="51361831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15029005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Amount by Required Level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Amount by Required Level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Dashboard!$A$32:$A$35</c:f>
            </c:strRef>
          </c:cat>
          <c:val>
            <c:numRef>
              <c:f>Dashboard!$B$32:$B$35</c:f>
              <c:numCache/>
            </c:numRef>
          </c:val>
        </c:ser>
        <c:axId val="1539491937"/>
        <c:axId val="417991983"/>
      </c:barChart>
      <c:catAx>
        <c:axId val="153949193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417991983"/>
      </c:catAx>
      <c:valAx>
        <c:axId val="417991983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3949193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10</xdr:row>
      <xdr:rowOff>0</xdr:rowOff>
    </xdr:from>
    <xdr:ext cx="5314950" cy="3457575"/>
    <xdr:graphicFrame>
      <xdr:nvGraphicFramePr>
        <xdr:cNvPr id="42311534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3</xdr:col>
      <xdr:colOff>0</xdr:colOff>
      <xdr:row>20</xdr:row>
      <xdr:rowOff>0</xdr:rowOff>
    </xdr:from>
    <xdr:ext cx="5314950" cy="3457575"/>
    <xdr:graphicFrame>
      <xdr:nvGraphicFramePr>
        <xdr:cNvPr id="2120493058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3</xdr:col>
      <xdr:colOff>0</xdr:colOff>
      <xdr:row>30</xdr:row>
      <xdr:rowOff>0</xdr:rowOff>
    </xdr:from>
    <xdr:ext cx="5314950" cy="3457575"/>
    <xdr:graphicFrame>
      <xdr:nvGraphicFramePr>
        <xdr:cNvPr id="1873666865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0.71"/>
    <col customWidth="1" min="2" max="26" width="8.71"/>
  </cols>
  <sheetData>
    <row r="1">
      <c r="A1" s="1" t="s">
        <v>0</v>
      </c>
    </row>
    <row r="2">
      <c r="A2" s="2" t="s">
        <v>1</v>
      </c>
    </row>
    <row r="4">
      <c r="A4" s="2" t="s">
        <v>2</v>
      </c>
    </row>
    <row r="5">
      <c r="A5" s="2" t="s">
        <v>3</v>
      </c>
    </row>
    <row r="6">
      <c r="A6" s="2" t="s">
        <v>4</v>
      </c>
    </row>
    <row r="7">
      <c r="A7" s="2" t="s">
        <v>5</v>
      </c>
    </row>
    <row r="9">
      <c r="A9" s="2" t="s">
        <v>6</v>
      </c>
    </row>
    <row r="10">
      <c r="A10" s="2" t="s">
        <v>7</v>
      </c>
    </row>
    <row r="12">
      <c r="A12" s="2" t="s">
        <v>8</v>
      </c>
    </row>
    <row r="13">
      <c r="A13" s="2" t="s">
        <v>9</v>
      </c>
    </row>
    <row r="15">
      <c r="A15" s="2" t="s">
        <v>10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24.71"/>
    <col customWidth="1" min="5" max="26" width="8.71"/>
  </cols>
  <sheetData>
    <row r="1">
      <c r="A1" s="1" t="s">
        <v>11</v>
      </c>
      <c r="B1" s="1" t="s">
        <v>12</v>
      </c>
      <c r="C1" s="1" t="s">
        <v>13</v>
      </c>
      <c r="D1" s="1" t="s">
        <v>14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2" t="s">
        <v>15</v>
      </c>
      <c r="B2" s="2" t="s">
        <v>16</v>
      </c>
      <c r="C2" s="2" t="s">
        <v>17</v>
      </c>
      <c r="D2" s="2" t="s">
        <v>18</v>
      </c>
    </row>
    <row r="3">
      <c r="A3" s="2" t="s">
        <v>19</v>
      </c>
      <c r="B3" s="2" t="s">
        <v>20</v>
      </c>
      <c r="C3" s="2" t="s">
        <v>21</v>
      </c>
      <c r="D3" s="2" t="s">
        <v>22</v>
      </c>
    </row>
    <row r="4">
      <c r="A4" s="2" t="s">
        <v>23</v>
      </c>
      <c r="B4" s="2" t="s">
        <v>24</v>
      </c>
      <c r="C4" s="2" t="s">
        <v>25</v>
      </c>
      <c r="D4" s="2" t="s">
        <v>26</v>
      </c>
    </row>
    <row r="5">
      <c r="A5" s="2" t="s">
        <v>27</v>
      </c>
      <c r="B5" s="2" t="s">
        <v>28</v>
      </c>
      <c r="C5" s="2" t="s">
        <v>29</v>
      </c>
      <c r="D5" s="2" t="s">
        <v>30</v>
      </c>
    </row>
    <row r="6">
      <c r="A6" s="2" t="s">
        <v>31</v>
      </c>
      <c r="B6" s="2" t="s">
        <v>32</v>
      </c>
      <c r="C6" s="2" t="s">
        <v>33</v>
      </c>
      <c r="D6" s="2" t="s">
        <v>34</v>
      </c>
    </row>
    <row r="7">
      <c r="A7" s="2" t="s">
        <v>35</v>
      </c>
      <c r="B7" s="2" t="s">
        <v>36</v>
      </c>
    </row>
    <row r="8">
      <c r="A8" s="2" t="s">
        <v>37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8.71"/>
    <col customWidth="1" min="2" max="2" width="16.71"/>
    <col customWidth="1" min="3" max="3" width="20.71"/>
    <col customWidth="1" min="4" max="26" width="8.71"/>
  </cols>
  <sheetData>
    <row r="1">
      <c r="A1" s="1" t="s">
        <v>38</v>
      </c>
      <c r="B1" s="1" t="s">
        <v>39</v>
      </c>
      <c r="C1" s="1" t="s">
        <v>40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2" t="s">
        <v>16</v>
      </c>
      <c r="B2" s="2">
        <v>1000.0</v>
      </c>
      <c r="C2" s="2" t="s">
        <v>17</v>
      </c>
    </row>
    <row r="3">
      <c r="A3" s="2" t="s">
        <v>16</v>
      </c>
      <c r="B3" s="2">
        <v>10000.0</v>
      </c>
      <c r="C3" s="2" t="s">
        <v>21</v>
      </c>
    </row>
    <row r="4">
      <c r="A4" s="2" t="s">
        <v>16</v>
      </c>
      <c r="B4" s="2">
        <v>50000.0</v>
      </c>
      <c r="C4" s="2" t="s">
        <v>25</v>
      </c>
    </row>
    <row r="5">
      <c r="A5" s="2" t="s">
        <v>16</v>
      </c>
      <c r="B5" s="2">
        <v>1.0E9</v>
      </c>
      <c r="C5" s="2" t="s">
        <v>29</v>
      </c>
    </row>
    <row r="6">
      <c r="A6" s="2" t="s">
        <v>20</v>
      </c>
      <c r="B6" s="2">
        <v>1000.0</v>
      </c>
      <c r="C6" s="2" t="s">
        <v>17</v>
      </c>
    </row>
    <row r="7">
      <c r="A7" s="2" t="s">
        <v>20</v>
      </c>
      <c r="B7" s="2">
        <v>10000.0</v>
      </c>
      <c r="C7" s="2" t="s">
        <v>21</v>
      </c>
    </row>
    <row r="8">
      <c r="A8" s="2" t="s">
        <v>20</v>
      </c>
      <c r="B8" s="2">
        <v>50000.0</v>
      </c>
      <c r="C8" s="2" t="s">
        <v>25</v>
      </c>
    </row>
    <row r="9">
      <c r="A9" s="2" t="s">
        <v>20</v>
      </c>
      <c r="B9" s="2">
        <v>1.0E9</v>
      </c>
      <c r="C9" s="2" t="s">
        <v>29</v>
      </c>
    </row>
    <row r="10">
      <c r="A10" s="2" t="s">
        <v>24</v>
      </c>
      <c r="B10" s="2">
        <v>1000.0</v>
      </c>
      <c r="C10" s="2" t="s">
        <v>17</v>
      </c>
    </row>
    <row r="11">
      <c r="A11" s="2" t="s">
        <v>24</v>
      </c>
      <c r="B11" s="2">
        <v>10000.0</v>
      </c>
      <c r="C11" s="2" t="s">
        <v>21</v>
      </c>
    </row>
    <row r="12">
      <c r="A12" s="2" t="s">
        <v>24</v>
      </c>
      <c r="B12" s="2">
        <v>50000.0</v>
      </c>
      <c r="C12" s="2" t="s">
        <v>25</v>
      </c>
    </row>
    <row r="13">
      <c r="A13" s="2" t="s">
        <v>24</v>
      </c>
      <c r="B13" s="2">
        <v>1.0E9</v>
      </c>
      <c r="C13" s="2" t="s">
        <v>29</v>
      </c>
    </row>
    <row r="14">
      <c r="A14" s="2" t="s">
        <v>28</v>
      </c>
      <c r="B14" s="2">
        <v>1000.0</v>
      </c>
      <c r="C14" s="2" t="s">
        <v>17</v>
      </c>
    </row>
    <row r="15">
      <c r="A15" s="2" t="s">
        <v>28</v>
      </c>
      <c r="B15" s="2">
        <v>10000.0</v>
      </c>
      <c r="C15" s="2" t="s">
        <v>21</v>
      </c>
    </row>
    <row r="16">
      <c r="A16" s="2" t="s">
        <v>28</v>
      </c>
      <c r="B16" s="2">
        <v>50000.0</v>
      </c>
      <c r="C16" s="2" t="s">
        <v>25</v>
      </c>
    </row>
    <row r="17">
      <c r="A17" s="2" t="s">
        <v>28</v>
      </c>
      <c r="B17" s="2">
        <v>1.0E9</v>
      </c>
      <c r="C17" s="2" t="s">
        <v>29</v>
      </c>
    </row>
    <row r="18">
      <c r="A18" s="2" t="s">
        <v>32</v>
      </c>
      <c r="B18" s="2">
        <v>1000.0</v>
      </c>
      <c r="C18" s="2" t="s">
        <v>17</v>
      </c>
    </row>
    <row r="19">
      <c r="A19" s="2" t="s">
        <v>32</v>
      </c>
      <c r="B19" s="2">
        <v>10000.0</v>
      </c>
      <c r="C19" s="2" t="s">
        <v>21</v>
      </c>
    </row>
    <row r="20">
      <c r="A20" s="2" t="s">
        <v>32</v>
      </c>
      <c r="B20" s="2">
        <v>50000.0</v>
      </c>
      <c r="C20" s="2" t="s">
        <v>25</v>
      </c>
    </row>
    <row r="21" ht="15.75" customHeight="1">
      <c r="A21" s="2" t="s">
        <v>32</v>
      </c>
      <c r="B21" s="2">
        <v>1.0E9</v>
      </c>
      <c r="C21" s="2" t="s">
        <v>29</v>
      </c>
    </row>
    <row r="22" ht="15.75" customHeight="1">
      <c r="A22" s="2" t="s">
        <v>36</v>
      </c>
      <c r="B22" s="2">
        <v>1000.0</v>
      </c>
      <c r="C22" s="2" t="s">
        <v>17</v>
      </c>
    </row>
    <row r="23" ht="15.75" customHeight="1">
      <c r="A23" s="2" t="s">
        <v>36</v>
      </c>
      <c r="B23" s="2">
        <v>10000.0</v>
      </c>
      <c r="C23" s="2" t="s">
        <v>21</v>
      </c>
    </row>
    <row r="24" ht="15.75" customHeight="1">
      <c r="A24" s="2" t="s">
        <v>36</v>
      </c>
      <c r="B24" s="2">
        <v>50000.0</v>
      </c>
      <c r="C24" s="2" t="s">
        <v>25</v>
      </c>
    </row>
    <row r="25" ht="15.75" customHeight="1">
      <c r="A25" s="2" t="s">
        <v>36</v>
      </c>
      <c r="B25" s="2">
        <v>1.0E9</v>
      </c>
      <c r="C25" s="2" t="s">
        <v>29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22.71"/>
    <col customWidth="1" min="4" max="26" width="8.71"/>
  </cols>
  <sheetData>
    <row r="1">
      <c r="A1" s="1" t="s">
        <v>41</v>
      </c>
      <c r="B1" s="1" t="s">
        <v>42</v>
      </c>
      <c r="C1" s="1" t="s">
        <v>43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2" t="s">
        <v>17</v>
      </c>
      <c r="B2" s="2" t="s">
        <v>21</v>
      </c>
      <c r="C2" s="2">
        <v>2.0</v>
      </c>
    </row>
    <row r="3">
      <c r="A3" s="2" t="s">
        <v>21</v>
      </c>
      <c r="B3" s="2" t="s">
        <v>25</v>
      </c>
      <c r="C3" s="2">
        <v>3.0</v>
      </c>
    </row>
    <row r="4">
      <c r="A4" s="2" t="s">
        <v>25</v>
      </c>
      <c r="B4" s="2" t="s">
        <v>29</v>
      </c>
      <c r="C4" s="2">
        <v>5.0</v>
      </c>
    </row>
    <row r="5">
      <c r="A5" s="2" t="s">
        <v>29</v>
      </c>
      <c r="B5" s="2" t="s">
        <v>33</v>
      </c>
      <c r="C5" s="2">
        <v>7.0</v>
      </c>
    </row>
    <row r="6">
      <c r="A6" s="2" t="s">
        <v>33</v>
      </c>
      <c r="C6" s="2">
        <v>10.0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2.71"/>
    <col customWidth="1" min="2" max="2" width="10.71"/>
    <col customWidth="1" min="3" max="3" width="16.71"/>
    <col customWidth="1" min="4" max="4" width="26.71"/>
    <col customWidth="1" min="5" max="5" width="16.71"/>
    <col customWidth="1" min="6" max="6" width="12.71"/>
    <col customWidth="1" min="7" max="7" width="10.71"/>
    <col customWidth="1" min="8" max="8" width="16.71"/>
    <col customWidth="1" min="9" max="10" width="18.71"/>
    <col customWidth="1" min="11" max="11" width="16.71"/>
    <col customWidth="1" min="12" max="12" width="10.71"/>
    <col customWidth="1" min="13" max="14" width="12.71"/>
    <col customWidth="1" min="15" max="16" width="26.71"/>
    <col customWidth="1" min="17" max="17" width="12.71"/>
    <col customWidth="1" min="18" max="18" width="10.71"/>
    <col customWidth="1" min="19" max="26" width="8.71"/>
  </cols>
  <sheetData>
    <row r="1">
      <c r="A1" s="1" t="s">
        <v>44</v>
      </c>
      <c r="B1" s="1" t="s">
        <v>45</v>
      </c>
      <c r="C1" s="1" t="s">
        <v>38</v>
      </c>
      <c r="D1" s="1" t="s">
        <v>46</v>
      </c>
      <c r="E1" s="1" t="s">
        <v>47</v>
      </c>
      <c r="F1" s="1" t="s">
        <v>48</v>
      </c>
      <c r="G1" s="1" t="s">
        <v>49</v>
      </c>
      <c r="H1" s="1" t="s">
        <v>50</v>
      </c>
      <c r="I1" s="1" t="s">
        <v>51</v>
      </c>
      <c r="J1" s="1" t="s">
        <v>52</v>
      </c>
      <c r="K1" s="1" t="s">
        <v>42</v>
      </c>
      <c r="L1" s="1" t="s">
        <v>43</v>
      </c>
      <c r="M1" s="1" t="s">
        <v>14</v>
      </c>
      <c r="N1" s="1" t="s">
        <v>53</v>
      </c>
      <c r="O1" s="1" t="s">
        <v>54</v>
      </c>
      <c r="P1" s="1" t="s">
        <v>55</v>
      </c>
      <c r="Q1" s="3" t="s">
        <v>56</v>
      </c>
      <c r="R1" s="3" t="s">
        <v>57</v>
      </c>
      <c r="S1" s="3"/>
      <c r="T1" s="3"/>
      <c r="U1" s="3"/>
      <c r="V1" s="3"/>
      <c r="W1" s="3"/>
      <c r="X1" s="3"/>
      <c r="Y1" s="3"/>
      <c r="Z1" s="3"/>
    </row>
    <row r="2">
      <c r="A2" s="4"/>
      <c r="B2" s="2" t="s">
        <v>58</v>
      </c>
      <c r="C2" s="2" t="s">
        <v>16</v>
      </c>
      <c r="D2" s="2" t="s">
        <v>59</v>
      </c>
      <c r="E2" s="2" t="s">
        <v>31</v>
      </c>
      <c r="F2" s="5"/>
      <c r="G2" s="2" t="s">
        <v>60</v>
      </c>
      <c r="H2" s="2" t="s">
        <v>61</v>
      </c>
      <c r="I2" s="2" t="s">
        <v>21</v>
      </c>
      <c r="J2" s="2" t="str">
        <f t="array" ref="J2">IFERROR(INDEX(Rules!$C$2:$C$100,MATCH(1,(Rules!$A$2:$A$100=C2)*(F2&lt;=Rules!$B$2:$B$100),0)),"L4 – CFO/CEO")</f>
        <v>L1 – Team Lead</v>
      </c>
      <c r="K2" s="2" t="str">
        <f>IFERROR(VLOOKUP(IF(I2="",J2,I2),Escalation!$A$2:$C$10,2,FALSE),"")</f>
        <v>L3 – Director</v>
      </c>
      <c r="L2" s="2">
        <f>IFERROR(VLOOKUP(K2,Escalation!$A$2:$C$10,3,FALSE),"")</f>
        <v>5</v>
      </c>
      <c r="M2" s="2" t="s">
        <v>22</v>
      </c>
      <c r="N2" s="4"/>
      <c r="O2" s="2" t="s">
        <v>62</v>
      </c>
      <c r="Q2" s="4">
        <f t="shared" ref="Q2:Q500" si="1">IF(AND(M2&lt;&gt;"Approved",L2&lt;&gt;""),WORKDAY(A2,L2),"")</f>
        <v>6</v>
      </c>
      <c r="R2" s="2" t="str">
        <f t="shared" ref="R2:R500" si="2">IF(AND(M2&lt;&gt;"Approved",Q2&lt;&gt;""),IF(TODAY()&gt;Q2,"Yes",""),"")</f>
        <v>Yes</v>
      </c>
    </row>
    <row r="3">
      <c r="A3" s="4"/>
      <c r="B3" s="2" t="s">
        <v>63</v>
      </c>
      <c r="C3" s="2" t="s">
        <v>20</v>
      </c>
      <c r="D3" s="2" t="s">
        <v>64</v>
      </c>
      <c r="E3" s="2" t="s">
        <v>15</v>
      </c>
      <c r="F3" s="5"/>
      <c r="G3" s="2" t="s">
        <v>60</v>
      </c>
      <c r="H3" s="2" t="s">
        <v>65</v>
      </c>
      <c r="I3" s="2" t="s">
        <v>25</v>
      </c>
      <c r="J3" s="2" t="str">
        <f t="array" ref="J3">IFERROR(INDEX(Rules!$C$2:$C$100,MATCH(1,(Rules!$A$2:$A$100=C3)*(F3&lt;=Rules!$B$2:$B$100),0)),"L4 – CFO/CEO")</f>
        <v>L1 – Team Lead</v>
      </c>
      <c r="K3" s="2" t="str">
        <f>IFERROR(VLOOKUP(IF(I3="",J3,I3),Escalation!$A$2:$C$10,2,FALSE),"")</f>
        <v>L4 – CFO/CEO</v>
      </c>
      <c r="L3" s="2">
        <f>IFERROR(VLOOKUP(K3,Escalation!$A$2:$C$10,3,FALSE),"")</f>
        <v>7</v>
      </c>
      <c r="M3" s="2" t="s">
        <v>26</v>
      </c>
      <c r="N3" s="4"/>
      <c r="O3" s="2" t="s">
        <v>66</v>
      </c>
      <c r="Q3" s="4" t="str">
        <f t="shared" si="1"/>
        <v/>
      </c>
      <c r="R3" s="2" t="str">
        <f t="shared" si="2"/>
        <v/>
      </c>
    </row>
    <row r="4">
      <c r="A4" s="4"/>
      <c r="B4" s="2" t="s">
        <v>67</v>
      </c>
      <c r="C4" s="2" t="s">
        <v>28</v>
      </c>
      <c r="D4" s="2" t="s">
        <v>68</v>
      </c>
      <c r="E4" s="2" t="s">
        <v>23</v>
      </c>
      <c r="F4" s="5"/>
      <c r="G4" s="2" t="s">
        <v>60</v>
      </c>
      <c r="H4" s="2" t="s">
        <v>69</v>
      </c>
      <c r="I4" s="2" t="s">
        <v>29</v>
      </c>
      <c r="J4" s="2" t="str">
        <f t="array" ref="J4">IFERROR(INDEX(Rules!$C$2:$C$100,MATCH(1,(Rules!$A$2:$A$100=C4)*(F4&lt;=Rules!$B$2:$B$100),0)),"L4 – CFO/CEO")</f>
        <v>L1 – Team Lead</v>
      </c>
      <c r="K4" s="2" t="str">
        <f>IFERROR(VLOOKUP(IF(I4="",J4,I4),Escalation!$A$2:$C$10,2,FALSE),"")</f>
        <v>Board</v>
      </c>
      <c r="L4" s="2">
        <f>IFERROR(VLOOKUP(K4,Escalation!$A$2:$C$10,3,FALSE),"")</f>
        <v>10</v>
      </c>
      <c r="M4" s="2" t="s">
        <v>22</v>
      </c>
      <c r="N4" s="4"/>
      <c r="O4" s="2" t="s">
        <v>70</v>
      </c>
      <c r="Q4" s="4">
        <f t="shared" si="1"/>
        <v>13</v>
      </c>
      <c r="R4" s="2" t="str">
        <f t="shared" si="2"/>
        <v>Yes</v>
      </c>
    </row>
    <row r="5">
      <c r="A5" s="4"/>
      <c r="B5" s="2" t="s">
        <v>71</v>
      </c>
      <c r="C5" s="2" t="s">
        <v>24</v>
      </c>
      <c r="D5" s="2" t="s">
        <v>72</v>
      </c>
      <c r="E5" s="2" t="s">
        <v>27</v>
      </c>
      <c r="F5" s="5"/>
      <c r="G5" s="2" t="s">
        <v>60</v>
      </c>
      <c r="H5" s="2" t="s">
        <v>73</v>
      </c>
      <c r="I5" s="2" t="s">
        <v>25</v>
      </c>
      <c r="J5" s="2" t="str">
        <f t="array" ref="J5">IFERROR(INDEX(Rules!$C$2:$C$100,MATCH(1,(Rules!$A$2:$A$100=C5)*(F5&lt;=Rules!$B$2:$B$100),0)),"L4 – CFO/CEO")</f>
        <v>L1 – Team Lead</v>
      </c>
      <c r="K5" s="2" t="str">
        <f>IFERROR(VLOOKUP(IF(I5="",J5,I5),Escalation!$A$2:$C$10,2,FALSE),"")</f>
        <v>L4 – CFO/CEO</v>
      </c>
      <c r="L5" s="2">
        <f>IFERROR(VLOOKUP(K5,Escalation!$A$2:$C$10,3,FALSE),"")</f>
        <v>7</v>
      </c>
      <c r="M5" s="2" t="s">
        <v>18</v>
      </c>
      <c r="N5" s="4"/>
      <c r="O5" s="2" t="s">
        <v>74</v>
      </c>
      <c r="Q5" s="4">
        <f t="shared" si="1"/>
        <v>10</v>
      </c>
      <c r="R5" s="2" t="str">
        <f t="shared" si="2"/>
        <v>Yes</v>
      </c>
    </row>
    <row r="6">
      <c r="A6" s="4"/>
      <c r="C6" s="2"/>
      <c r="E6" s="2"/>
      <c r="F6" s="5"/>
      <c r="I6" s="2"/>
      <c r="J6" s="2" t="str">
        <f t="array" ref="J6">IFERROR(INDEX(Rules!$C$2:$C$100,MATCH(1,(Rules!$A$2:$A$100=C6)*(F6&lt;=Rules!$B$2:$B$100),0)),"L4 – CFO/CEO")</f>
        <v/>
      </c>
      <c r="K6" s="2" t="str">
        <f>IFERROR(VLOOKUP(IF(I6="",J6,I6),Escalation!$A$2:$C$10,2,FALSE),"")</f>
        <v/>
      </c>
      <c r="L6" s="2" t="str">
        <f>IFERROR(VLOOKUP(K6,Escalation!$A$2:$C$10,3,FALSE),"")</f>
        <v/>
      </c>
      <c r="M6" s="2"/>
      <c r="N6" s="4"/>
      <c r="Q6" s="4" t="str">
        <f t="shared" si="1"/>
        <v/>
      </c>
      <c r="R6" s="2" t="str">
        <f t="shared" si="2"/>
        <v/>
      </c>
    </row>
    <row r="7">
      <c r="A7" s="4"/>
      <c r="C7" s="2"/>
      <c r="E7" s="2"/>
      <c r="F7" s="5"/>
      <c r="I7" s="2"/>
      <c r="J7" s="2" t="str">
        <f t="array" ref="J7">IFERROR(INDEX(Rules!$C$2:$C$100,MATCH(1,(Rules!$A$2:$A$100=C7)*(F7&lt;=Rules!$B$2:$B$100),0)),"L4 – CFO/CEO")</f>
        <v/>
      </c>
      <c r="K7" s="2" t="str">
        <f>IFERROR(VLOOKUP(IF(I7="",J7,I7),Escalation!$A$2:$C$10,2,FALSE),"")</f>
        <v/>
      </c>
      <c r="L7" s="2" t="str">
        <f>IFERROR(VLOOKUP(K7,Escalation!$A$2:$C$10,3,FALSE),"")</f>
        <v/>
      </c>
      <c r="M7" s="2"/>
      <c r="N7" s="4"/>
      <c r="Q7" s="4" t="str">
        <f t="shared" si="1"/>
        <v/>
      </c>
      <c r="R7" s="2" t="str">
        <f t="shared" si="2"/>
        <v/>
      </c>
    </row>
    <row r="8">
      <c r="A8" s="4"/>
      <c r="C8" s="2"/>
      <c r="E8" s="2"/>
      <c r="F8" s="5"/>
      <c r="I8" s="2"/>
      <c r="J8" s="2" t="str">
        <f t="array" ref="J8">IFERROR(INDEX(Rules!$C$2:$C$100,MATCH(1,(Rules!$A$2:$A$100=C8)*(F8&lt;=Rules!$B$2:$B$100),0)),"L4 – CFO/CEO")</f>
        <v/>
      </c>
      <c r="K8" s="2" t="str">
        <f>IFERROR(VLOOKUP(IF(I8="",J8,I8),Escalation!$A$2:$C$10,2,FALSE),"")</f>
        <v/>
      </c>
      <c r="L8" s="2" t="str">
        <f>IFERROR(VLOOKUP(K8,Escalation!$A$2:$C$10,3,FALSE),"")</f>
        <v/>
      </c>
      <c r="M8" s="2"/>
      <c r="N8" s="4"/>
      <c r="Q8" s="4" t="str">
        <f t="shared" si="1"/>
        <v/>
      </c>
      <c r="R8" s="2" t="str">
        <f t="shared" si="2"/>
        <v/>
      </c>
    </row>
    <row r="9">
      <c r="A9" s="4"/>
      <c r="C9" s="2"/>
      <c r="E9" s="2"/>
      <c r="F9" s="5"/>
      <c r="I9" s="2"/>
      <c r="J9" s="2" t="str">
        <f t="array" ref="J9">IFERROR(INDEX(Rules!$C$2:$C$100,MATCH(1,(Rules!$A$2:$A$100=C9)*(F9&lt;=Rules!$B$2:$B$100),0)),"L4 – CFO/CEO")</f>
        <v/>
      </c>
      <c r="K9" s="2" t="str">
        <f>IFERROR(VLOOKUP(IF(I9="",J9,I9),Escalation!$A$2:$C$10,2,FALSE),"")</f>
        <v/>
      </c>
      <c r="L9" s="2" t="str">
        <f>IFERROR(VLOOKUP(K9,Escalation!$A$2:$C$10,3,FALSE),"")</f>
        <v/>
      </c>
      <c r="M9" s="2"/>
      <c r="N9" s="4"/>
      <c r="Q9" s="4" t="str">
        <f t="shared" si="1"/>
        <v/>
      </c>
      <c r="R9" s="2" t="str">
        <f t="shared" si="2"/>
        <v/>
      </c>
    </row>
    <row r="10">
      <c r="A10" s="4"/>
      <c r="C10" s="2"/>
      <c r="E10" s="2"/>
      <c r="F10" s="5"/>
      <c r="I10" s="2"/>
      <c r="J10" s="2" t="str">
        <f t="array" ref="J10">IFERROR(INDEX(Rules!$C$2:$C$100,MATCH(1,(Rules!$A$2:$A$100=C10)*(F10&lt;=Rules!$B$2:$B$100),0)),"L4 – CFO/CEO")</f>
        <v/>
      </c>
      <c r="K10" s="2" t="str">
        <f>IFERROR(VLOOKUP(IF(I10="",J10,I10),Escalation!$A$2:$C$10,2,FALSE),"")</f>
        <v/>
      </c>
      <c r="L10" s="2" t="str">
        <f>IFERROR(VLOOKUP(K10,Escalation!$A$2:$C$10,3,FALSE),"")</f>
        <v/>
      </c>
      <c r="M10" s="2"/>
      <c r="N10" s="4"/>
      <c r="Q10" s="4" t="str">
        <f t="shared" si="1"/>
        <v/>
      </c>
      <c r="R10" s="2" t="str">
        <f t="shared" si="2"/>
        <v/>
      </c>
    </row>
    <row r="11">
      <c r="A11" s="4"/>
      <c r="C11" s="2"/>
      <c r="E11" s="2"/>
      <c r="F11" s="5"/>
      <c r="I11" s="2"/>
      <c r="J11" s="2" t="str">
        <f t="array" ref="J11">IFERROR(INDEX(Rules!$C$2:$C$100,MATCH(1,(Rules!$A$2:$A$100=C11)*(F11&lt;=Rules!$B$2:$B$100),0)),"L4 – CFO/CEO")</f>
        <v/>
      </c>
      <c r="K11" s="2" t="str">
        <f>IFERROR(VLOOKUP(IF(I11="",J11,I11),Escalation!$A$2:$C$10,2,FALSE),"")</f>
        <v/>
      </c>
      <c r="L11" s="2" t="str">
        <f>IFERROR(VLOOKUP(K11,Escalation!$A$2:$C$10,3,FALSE),"")</f>
        <v/>
      </c>
      <c r="M11" s="2"/>
      <c r="N11" s="4"/>
      <c r="Q11" s="4" t="str">
        <f t="shared" si="1"/>
        <v/>
      </c>
      <c r="R11" s="2" t="str">
        <f t="shared" si="2"/>
        <v/>
      </c>
    </row>
    <row r="12">
      <c r="A12" s="4"/>
      <c r="C12" s="2"/>
      <c r="E12" s="2"/>
      <c r="F12" s="5"/>
      <c r="I12" s="2"/>
      <c r="J12" s="2" t="str">
        <f t="array" ref="J12">IFERROR(INDEX(Rules!$C$2:$C$100,MATCH(1,(Rules!$A$2:$A$100=C12)*(F12&lt;=Rules!$B$2:$B$100),0)),"L4 – CFO/CEO")</f>
        <v/>
      </c>
      <c r="K12" s="2" t="str">
        <f>IFERROR(VLOOKUP(IF(I12="",J12,I12),Escalation!$A$2:$C$10,2,FALSE),"")</f>
        <v/>
      </c>
      <c r="L12" s="2" t="str">
        <f>IFERROR(VLOOKUP(K12,Escalation!$A$2:$C$10,3,FALSE),"")</f>
        <v/>
      </c>
      <c r="M12" s="2"/>
      <c r="N12" s="4"/>
      <c r="Q12" s="4" t="str">
        <f t="shared" si="1"/>
        <v/>
      </c>
      <c r="R12" s="2" t="str">
        <f t="shared" si="2"/>
        <v/>
      </c>
    </row>
    <row r="13">
      <c r="A13" s="4"/>
      <c r="C13" s="2"/>
      <c r="E13" s="2"/>
      <c r="F13" s="5"/>
      <c r="I13" s="2"/>
      <c r="J13" s="2" t="str">
        <f t="array" ref="J13">IFERROR(INDEX(Rules!$C$2:$C$100,MATCH(1,(Rules!$A$2:$A$100=C13)*(F13&lt;=Rules!$B$2:$B$100),0)),"L4 – CFO/CEO")</f>
        <v/>
      </c>
      <c r="K13" s="2" t="str">
        <f>IFERROR(VLOOKUP(IF(I13="",J13,I13),Escalation!$A$2:$C$10,2,FALSE),"")</f>
        <v/>
      </c>
      <c r="L13" s="2" t="str">
        <f>IFERROR(VLOOKUP(K13,Escalation!$A$2:$C$10,3,FALSE),"")</f>
        <v/>
      </c>
      <c r="M13" s="2"/>
      <c r="N13" s="4"/>
      <c r="Q13" s="4" t="str">
        <f t="shared" si="1"/>
        <v/>
      </c>
      <c r="R13" s="2" t="str">
        <f t="shared" si="2"/>
        <v/>
      </c>
    </row>
    <row r="14">
      <c r="A14" s="4"/>
      <c r="C14" s="2"/>
      <c r="E14" s="2"/>
      <c r="F14" s="5"/>
      <c r="I14" s="2"/>
      <c r="J14" s="2" t="str">
        <f t="array" ref="J14">IFERROR(INDEX(Rules!$C$2:$C$100,MATCH(1,(Rules!$A$2:$A$100=C14)*(F14&lt;=Rules!$B$2:$B$100),0)),"L4 – CFO/CEO")</f>
        <v/>
      </c>
      <c r="K14" s="2" t="str">
        <f>IFERROR(VLOOKUP(IF(I14="",J14,I14),Escalation!$A$2:$C$10,2,FALSE),"")</f>
        <v/>
      </c>
      <c r="L14" s="2" t="str">
        <f>IFERROR(VLOOKUP(K14,Escalation!$A$2:$C$10,3,FALSE),"")</f>
        <v/>
      </c>
      <c r="M14" s="2"/>
      <c r="N14" s="4"/>
      <c r="Q14" s="4" t="str">
        <f t="shared" si="1"/>
        <v/>
      </c>
      <c r="R14" s="2" t="str">
        <f t="shared" si="2"/>
        <v/>
      </c>
    </row>
    <row r="15">
      <c r="A15" s="4"/>
      <c r="C15" s="2"/>
      <c r="E15" s="2"/>
      <c r="F15" s="5"/>
      <c r="I15" s="2"/>
      <c r="J15" s="2" t="str">
        <f t="array" ref="J15">IFERROR(INDEX(Rules!$C$2:$C$100,MATCH(1,(Rules!$A$2:$A$100=C15)*(F15&lt;=Rules!$B$2:$B$100),0)),"L4 – CFO/CEO")</f>
        <v/>
      </c>
      <c r="K15" s="2" t="str">
        <f>IFERROR(VLOOKUP(IF(I15="",J15,I15),Escalation!$A$2:$C$10,2,FALSE),"")</f>
        <v/>
      </c>
      <c r="L15" s="2" t="str">
        <f>IFERROR(VLOOKUP(K15,Escalation!$A$2:$C$10,3,FALSE),"")</f>
        <v/>
      </c>
      <c r="M15" s="2"/>
      <c r="N15" s="4"/>
      <c r="Q15" s="4" t="str">
        <f t="shared" si="1"/>
        <v/>
      </c>
      <c r="R15" s="2" t="str">
        <f t="shared" si="2"/>
        <v/>
      </c>
    </row>
    <row r="16">
      <c r="A16" s="4"/>
      <c r="C16" s="2"/>
      <c r="E16" s="2"/>
      <c r="F16" s="5"/>
      <c r="I16" s="2"/>
      <c r="J16" s="2" t="str">
        <f t="array" ref="J16">IFERROR(INDEX(Rules!$C$2:$C$100,MATCH(1,(Rules!$A$2:$A$100=C16)*(F16&lt;=Rules!$B$2:$B$100),0)),"L4 – CFO/CEO")</f>
        <v/>
      </c>
      <c r="K16" s="2" t="str">
        <f>IFERROR(VLOOKUP(IF(I16="",J16,I16),Escalation!$A$2:$C$10,2,FALSE),"")</f>
        <v/>
      </c>
      <c r="L16" s="2" t="str">
        <f>IFERROR(VLOOKUP(K16,Escalation!$A$2:$C$10,3,FALSE),"")</f>
        <v/>
      </c>
      <c r="M16" s="2"/>
      <c r="N16" s="4"/>
      <c r="Q16" s="4" t="str">
        <f t="shared" si="1"/>
        <v/>
      </c>
      <c r="R16" s="2" t="str">
        <f t="shared" si="2"/>
        <v/>
      </c>
    </row>
    <row r="17">
      <c r="A17" s="4"/>
      <c r="C17" s="2"/>
      <c r="E17" s="2"/>
      <c r="F17" s="5"/>
      <c r="I17" s="2"/>
      <c r="J17" s="2" t="str">
        <f t="array" ref="J17">IFERROR(INDEX(Rules!$C$2:$C$100,MATCH(1,(Rules!$A$2:$A$100=C17)*(F17&lt;=Rules!$B$2:$B$100),0)),"L4 – CFO/CEO")</f>
        <v/>
      </c>
      <c r="K17" s="2" t="str">
        <f>IFERROR(VLOOKUP(IF(I17="",J17,I17),Escalation!$A$2:$C$10,2,FALSE),"")</f>
        <v/>
      </c>
      <c r="L17" s="2" t="str">
        <f>IFERROR(VLOOKUP(K17,Escalation!$A$2:$C$10,3,FALSE),"")</f>
        <v/>
      </c>
      <c r="M17" s="2"/>
      <c r="N17" s="4"/>
      <c r="Q17" s="4" t="str">
        <f t="shared" si="1"/>
        <v/>
      </c>
      <c r="R17" s="2" t="str">
        <f t="shared" si="2"/>
        <v/>
      </c>
    </row>
    <row r="18">
      <c r="A18" s="4"/>
      <c r="C18" s="2"/>
      <c r="E18" s="2"/>
      <c r="F18" s="5"/>
      <c r="I18" s="2"/>
      <c r="J18" s="2" t="str">
        <f t="array" ref="J18">IFERROR(INDEX(Rules!$C$2:$C$100,MATCH(1,(Rules!$A$2:$A$100=C18)*(F18&lt;=Rules!$B$2:$B$100),0)),"L4 – CFO/CEO")</f>
        <v/>
      </c>
      <c r="K18" s="2" t="str">
        <f>IFERROR(VLOOKUP(IF(I18="",J18,I18),Escalation!$A$2:$C$10,2,FALSE),"")</f>
        <v/>
      </c>
      <c r="L18" s="2" t="str">
        <f>IFERROR(VLOOKUP(K18,Escalation!$A$2:$C$10,3,FALSE),"")</f>
        <v/>
      </c>
      <c r="M18" s="2"/>
      <c r="N18" s="4"/>
      <c r="Q18" s="4" t="str">
        <f t="shared" si="1"/>
        <v/>
      </c>
      <c r="R18" s="2" t="str">
        <f t="shared" si="2"/>
        <v/>
      </c>
    </row>
    <row r="19">
      <c r="A19" s="4"/>
      <c r="C19" s="2"/>
      <c r="E19" s="2"/>
      <c r="F19" s="5"/>
      <c r="I19" s="2"/>
      <c r="J19" s="2" t="str">
        <f t="array" ref="J19">IFERROR(INDEX(Rules!$C$2:$C$100,MATCH(1,(Rules!$A$2:$A$100=C19)*(F19&lt;=Rules!$B$2:$B$100),0)),"L4 – CFO/CEO")</f>
        <v/>
      </c>
      <c r="K19" s="2" t="str">
        <f>IFERROR(VLOOKUP(IF(I19="",J19,I19),Escalation!$A$2:$C$10,2,FALSE),"")</f>
        <v/>
      </c>
      <c r="L19" s="2" t="str">
        <f>IFERROR(VLOOKUP(K19,Escalation!$A$2:$C$10,3,FALSE),"")</f>
        <v/>
      </c>
      <c r="M19" s="2"/>
      <c r="N19" s="4"/>
      <c r="Q19" s="4" t="str">
        <f t="shared" si="1"/>
        <v/>
      </c>
      <c r="R19" s="2" t="str">
        <f t="shared" si="2"/>
        <v/>
      </c>
    </row>
    <row r="20">
      <c r="A20" s="4"/>
      <c r="C20" s="2"/>
      <c r="E20" s="2"/>
      <c r="F20" s="5"/>
      <c r="I20" s="2"/>
      <c r="J20" s="2" t="str">
        <f t="array" ref="J20">IFERROR(INDEX(Rules!$C$2:$C$100,MATCH(1,(Rules!$A$2:$A$100=C20)*(F20&lt;=Rules!$B$2:$B$100),0)),"L4 – CFO/CEO")</f>
        <v/>
      </c>
      <c r="K20" s="2" t="str">
        <f>IFERROR(VLOOKUP(IF(I20="",J20,I20),Escalation!$A$2:$C$10,2,FALSE),"")</f>
        <v/>
      </c>
      <c r="L20" s="2" t="str">
        <f>IFERROR(VLOOKUP(K20,Escalation!$A$2:$C$10,3,FALSE),"")</f>
        <v/>
      </c>
      <c r="M20" s="2"/>
      <c r="N20" s="4"/>
      <c r="Q20" s="4" t="str">
        <f t="shared" si="1"/>
        <v/>
      </c>
      <c r="R20" s="2" t="str">
        <f t="shared" si="2"/>
        <v/>
      </c>
    </row>
    <row r="21" ht="15.75" customHeight="1">
      <c r="A21" s="4"/>
      <c r="C21" s="2"/>
      <c r="E21" s="2"/>
      <c r="F21" s="5"/>
      <c r="I21" s="2"/>
      <c r="J21" s="2" t="str">
        <f t="array" ref="J21">IFERROR(INDEX(Rules!$C$2:$C$100,MATCH(1,(Rules!$A$2:$A$100=C21)*(F21&lt;=Rules!$B$2:$B$100),0)),"L4 – CFO/CEO")</f>
        <v/>
      </c>
      <c r="K21" s="2" t="str">
        <f>IFERROR(VLOOKUP(IF(I21="",J21,I21),Escalation!$A$2:$C$10,2,FALSE),"")</f>
        <v/>
      </c>
      <c r="L21" s="2" t="str">
        <f>IFERROR(VLOOKUP(K21,Escalation!$A$2:$C$10,3,FALSE),"")</f>
        <v/>
      </c>
      <c r="M21" s="2"/>
      <c r="N21" s="4"/>
      <c r="Q21" s="4" t="str">
        <f t="shared" si="1"/>
        <v/>
      </c>
      <c r="R21" s="2" t="str">
        <f t="shared" si="2"/>
        <v/>
      </c>
    </row>
    <row r="22" ht="15.75" customHeight="1">
      <c r="A22" s="4"/>
      <c r="C22" s="2"/>
      <c r="E22" s="2"/>
      <c r="F22" s="5"/>
      <c r="I22" s="2"/>
      <c r="J22" s="2" t="str">
        <f t="array" ref="J22">IFERROR(INDEX(Rules!$C$2:$C$100,MATCH(1,(Rules!$A$2:$A$100=C22)*(F22&lt;=Rules!$B$2:$B$100),0)),"L4 – CFO/CEO")</f>
        <v/>
      </c>
      <c r="K22" s="2" t="str">
        <f>IFERROR(VLOOKUP(IF(I22="",J22,I22),Escalation!$A$2:$C$10,2,FALSE),"")</f>
        <v/>
      </c>
      <c r="L22" s="2" t="str">
        <f>IFERROR(VLOOKUP(K22,Escalation!$A$2:$C$10,3,FALSE),"")</f>
        <v/>
      </c>
      <c r="M22" s="2"/>
      <c r="N22" s="4"/>
      <c r="Q22" s="4" t="str">
        <f t="shared" si="1"/>
        <v/>
      </c>
      <c r="R22" s="2" t="str">
        <f t="shared" si="2"/>
        <v/>
      </c>
    </row>
    <row r="23" ht="15.75" customHeight="1">
      <c r="A23" s="4"/>
      <c r="C23" s="2"/>
      <c r="E23" s="2"/>
      <c r="F23" s="5"/>
      <c r="I23" s="2"/>
      <c r="J23" s="2" t="str">
        <f t="array" ref="J23">IFERROR(INDEX(Rules!$C$2:$C$100,MATCH(1,(Rules!$A$2:$A$100=C23)*(F23&lt;=Rules!$B$2:$B$100),0)),"L4 – CFO/CEO")</f>
        <v/>
      </c>
      <c r="K23" s="2" t="str">
        <f>IFERROR(VLOOKUP(IF(I23="",J23,I23),Escalation!$A$2:$C$10,2,FALSE),"")</f>
        <v/>
      </c>
      <c r="L23" s="2" t="str">
        <f>IFERROR(VLOOKUP(K23,Escalation!$A$2:$C$10,3,FALSE),"")</f>
        <v/>
      </c>
      <c r="M23" s="2"/>
      <c r="N23" s="4"/>
      <c r="Q23" s="4" t="str">
        <f t="shared" si="1"/>
        <v/>
      </c>
      <c r="R23" s="2" t="str">
        <f t="shared" si="2"/>
        <v/>
      </c>
    </row>
    <row r="24" ht="15.75" customHeight="1">
      <c r="A24" s="4"/>
      <c r="C24" s="2"/>
      <c r="E24" s="2"/>
      <c r="F24" s="5"/>
      <c r="I24" s="2"/>
      <c r="J24" s="2" t="str">
        <f t="array" ref="J24">IFERROR(INDEX(Rules!$C$2:$C$100,MATCH(1,(Rules!$A$2:$A$100=C24)*(F24&lt;=Rules!$B$2:$B$100),0)),"L4 – CFO/CEO")</f>
        <v/>
      </c>
      <c r="K24" s="2" t="str">
        <f>IFERROR(VLOOKUP(IF(I24="",J24,I24),Escalation!$A$2:$C$10,2,FALSE),"")</f>
        <v/>
      </c>
      <c r="L24" s="2" t="str">
        <f>IFERROR(VLOOKUP(K24,Escalation!$A$2:$C$10,3,FALSE),"")</f>
        <v/>
      </c>
      <c r="M24" s="2"/>
      <c r="N24" s="4"/>
      <c r="Q24" s="4" t="str">
        <f t="shared" si="1"/>
        <v/>
      </c>
      <c r="R24" s="2" t="str">
        <f t="shared" si="2"/>
        <v/>
      </c>
    </row>
    <row r="25" ht="15.75" customHeight="1">
      <c r="A25" s="4"/>
      <c r="C25" s="2"/>
      <c r="E25" s="2"/>
      <c r="F25" s="5"/>
      <c r="I25" s="2"/>
      <c r="J25" s="2" t="str">
        <f t="array" ref="J25">IFERROR(INDEX(Rules!$C$2:$C$100,MATCH(1,(Rules!$A$2:$A$100=C25)*(F25&lt;=Rules!$B$2:$B$100),0)),"L4 – CFO/CEO")</f>
        <v/>
      </c>
      <c r="K25" s="2" t="str">
        <f>IFERROR(VLOOKUP(IF(I25="",J25,I25),Escalation!$A$2:$C$10,2,FALSE),"")</f>
        <v/>
      </c>
      <c r="L25" s="2" t="str">
        <f>IFERROR(VLOOKUP(K25,Escalation!$A$2:$C$10,3,FALSE),"")</f>
        <v/>
      </c>
      <c r="M25" s="2"/>
      <c r="N25" s="4"/>
      <c r="Q25" s="4" t="str">
        <f t="shared" si="1"/>
        <v/>
      </c>
      <c r="R25" s="2" t="str">
        <f t="shared" si="2"/>
        <v/>
      </c>
    </row>
    <row r="26" ht="15.75" customHeight="1">
      <c r="A26" s="4"/>
      <c r="C26" s="2"/>
      <c r="E26" s="2"/>
      <c r="F26" s="5"/>
      <c r="I26" s="2"/>
      <c r="J26" s="2" t="str">
        <f t="array" ref="J26">IFERROR(INDEX(Rules!$C$2:$C$100,MATCH(1,(Rules!$A$2:$A$100=C26)*(F26&lt;=Rules!$B$2:$B$100),0)),"L4 – CFO/CEO")</f>
        <v/>
      </c>
      <c r="K26" s="2" t="str">
        <f>IFERROR(VLOOKUP(IF(I26="",J26,I26),Escalation!$A$2:$C$10,2,FALSE),"")</f>
        <v/>
      </c>
      <c r="L26" s="2" t="str">
        <f>IFERROR(VLOOKUP(K26,Escalation!$A$2:$C$10,3,FALSE),"")</f>
        <v/>
      </c>
      <c r="M26" s="2"/>
      <c r="N26" s="4"/>
      <c r="Q26" s="4" t="str">
        <f t="shared" si="1"/>
        <v/>
      </c>
      <c r="R26" s="2" t="str">
        <f t="shared" si="2"/>
        <v/>
      </c>
    </row>
    <row r="27" ht="15.75" customHeight="1">
      <c r="A27" s="4"/>
      <c r="C27" s="2"/>
      <c r="E27" s="2"/>
      <c r="F27" s="5"/>
      <c r="I27" s="2"/>
      <c r="J27" s="2" t="str">
        <f t="array" ref="J27">IFERROR(INDEX(Rules!$C$2:$C$100,MATCH(1,(Rules!$A$2:$A$100=C27)*(F27&lt;=Rules!$B$2:$B$100),0)),"L4 – CFO/CEO")</f>
        <v/>
      </c>
      <c r="K27" s="2" t="str">
        <f>IFERROR(VLOOKUP(IF(I27="",J27,I27),Escalation!$A$2:$C$10,2,FALSE),"")</f>
        <v/>
      </c>
      <c r="L27" s="2" t="str">
        <f>IFERROR(VLOOKUP(K27,Escalation!$A$2:$C$10,3,FALSE),"")</f>
        <v/>
      </c>
      <c r="M27" s="2"/>
      <c r="N27" s="4"/>
      <c r="Q27" s="4" t="str">
        <f t="shared" si="1"/>
        <v/>
      </c>
      <c r="R27" s="2" t="str">
        <f t="shared" si="2"/>
        <v/>
      </c>
    </row>
    <row r="28" ht="15.75" customHeight="1">
      <c r="A28" s="4"/>
      <c r="C28" s="2"/>
      <c r="E28" s="2"/>
      <c r="F28" s="5"/>
      <c r="I28" s="2"/>
      <c r="J28" s="2" t="str">
        <f t="array" ref="J28">IFERROR(INDEX(Rules!$C$2:$C$100,MATCH(1,(Rules!$A$2:$A$100=C28)*(F28&lt;=Rules!$B$2:$B$100),0)),"L4 – CFO/CEO")</f>
        <v/>
      </c>
      <c r="K28" s="2" t="str">
        <f>IFERROR(VLOOKUP(IF(I28="",J28,I28),Escalation!$A$2:$C$10,2,FALSE),"")</f>
        <v/>
      </c>
      <c r="L28" s="2" t="str">
        <f>IFERROR(VLOOKUP(K28,Escalation!$A$2:$C$10,3,FALSE),"")</f>
        <v/>
      </c>
      <c r="M28" s="2"/>
      <c r="N28" s="4"/>
      <c r="Q28" s="4" t="str">
        <f t="shared" si="1"/>
        <v/>
      </c>
      <c r="R28" s="2" t="str">
        <f t="shared" si="2"/>
        <v/>
      </c>
    </row>
    <row r="29" ht="15.75" customHeight="1">
      <c r="A29" s="4"/>
      <c r="C29" s="2"/>
      <c r="E29" s="2"/>
      <c r="F29" s="5"/>
      <c r="I29" s="2"/>
      <c r="J29" s="2" t="str">
        <f t="array" ref="J29">IFERROR(INDEX(Rules!$C$2:$C$100,MATCH(1,(Rules!$A$2:$A$100=C29)*(F29&lt;=Rules!$B$2:$B$100),0)),"L4 – CFO/CEO")</f>
        <v/>
      </c>
      <c r="K29" s="2" t="str">
        <f>IFERROR(VLOOKUP(IF(I29="",J29,I29),Escalation!$A$2:$C$10,2,FALSE),"")</f>
        <v/>
      </c>
      <c r="L29" s="2" t="str">
        <f>IFERROR(VLOOKUP(K29,Escalation!$A$2:$C$10,3,FALSE),"")</f>
        <v/>
      </c>
      <c r="M29" s="2"/>
      <c r="N29" s="4"/>
      <c r="Q29" s="4" t="str">
        <f t="shared" si="1"/>
        <v/>
      </c>
      <c r="R29" s="2" t="str">
        <f t="shared" si="2"/>
        <v/>
      </c>
    </row>
    <row r="30" ht="15.75" customHeight="1">
      <c r="A30" s="4"/>
      <c r="C30" s="2"/>
      <c r="E30" s="2"/>
      <c r="F30" s="5"/>
      <c r="I30" s="2"/>
      <c r="J30" s="2" t="str">
        <f t="array" ref="J30">IFERROR(INDEX(Rules!$C$2:$C$100,MATCH(1,(Rules!$A$2:$A$100=C30)*(F30&lt;=Rules!$B$2:$B$100),0)),"L4 – CFO/CEO")</f>
        <v/>
      </c>
      <c r="K30" s="2" t="str">
        <f>IFERROR(VLOOKUP(IF(I30="",J30,I30),Escalation!$A$2:$C$10,2,FALSE),"")</f>
        <v/>
      </c>
      <c r="L30" s="2" t="str">
        <f>IFERROR(VLOOKUP(K30,Escalation!$A$2:$C$10,3,FALSE),"")</f>
        <v/>
      </c>
      <c r="M30" s="2"/>
      <c r="N30" s="4"/>
      <c r="Q30" s="4" t="str">
        <f t="shared" si="1"/>
        <v/>
      </c>
      <c r="R30" s="2" t="str">
        <f t="shared" si="2"/>
        <v/>
      </c>
    </row>
    <row r="31" ht="15.75" customHeight="1">
      <c r="A31" s="4"/>
      <c r="C31" s="2"/>
      <c r="E31" s="2"/>
      <c r="F31" s="5"/>
      <c r="I31" s="2"/>
      <c r="J31" s="2" t="str">
        <f t="array" ref="J31">IFERROR(INDEX(Rules!$C$2:$C$100,MATCH(1,(Rules!$A$2:$A$100=C31)*(F31&lt;=Rules!$B$2:$B$100),0)),"L4 – CFO/CEO")</f>
        <v/>
      </c>
      <c r="K31" s="2" t="str">
        <f>IFERROR(VLOOKUP(IF(I31="",J31,I31),Escalation!$A$2:$C$10,2,FALSE),"")</f>
        <v/>
      </c>
      <c r="L31" s="2" t="str">
        <f>IFERROR(VLOOKUP(K31,Escalation!$A$2:$C$10,3,FALSE),"")</f>
        <v/>
      </c>
      <c r="M31" s="2"/>
      <c r="N31" s="4"/>
      <c r="Q31" s="4" t="str">
        <f t="shared" si="1"/>
        <v/>
      </c>
      <c r="R31" s="2" t="str">
        <f t="shared" si="2"/>
        <v/>
      </c>
    </row>
    <row r="32" ht="15.75" customHeight="1">
      <c r="A32" s="4"/>
      <c r="C32" s="2"/>
      <c r="E32" s="2"/>
      <c r="F32" s="5"/>
      <c r="I32" s="2"/>
      <c r="J32" s="2" t="str">
        <f t="array" ref="J32">IFERROR(INDEX(Rules!$C$2:$C$100,MATCH(1,(Rules!$A$2:$A$100=C32)*(F32&lt;=Rules!$B$2:$B$100),0)),"L4 – CFO/CEO")</f>
        <v/>
      </c>
      <c r="K32" s="2" t="str">
        <f>IFERROR(VLOOKUP(IF(I32="",J32,I32),Escalation!$A$2:$C$10,2,FALSE),"")</f>
        <v/>
      </c>
      <c r="L32" s="2" t="str">
        <f>IFERROR(VLOOKUP(K32,Escalation!$A$2:$C$10,3,FALSE),"")</f>
        <v/>
      </c>
      <c r="M32" s="2"/>
      <c r="N32" s="4"/>
      <c r="Q32" s="4" t="str">
        <f t="shared" si="1"/>
        <v/>
      </c>
      <c r="R32" s="2" t="str">
        <f t="shared" si="2"/>
        <v/>
      </c>
    </row>
    <row r="33" ht="15.75" customHeight="1">
      <c r="A33" s="4"/>
      <c r="C33" s="2"/>
      <c r="E33" s="2"/>
      <c r="F33" s="5"/>
      <c r="I33" s="2"/>
      <c r="J33" s="2" t="str">
        <f t="array" ref="J33">IFERROR(INDEX(Rules!$C$2:$C$100,MATCH(1,(Rules!$A$2:$A$100=C33)*(F33&lt;=Rules!$B$2:$B$100),0)),"L4 – CFO/CEO")</f>
        <v/>
      </c>
      <c r="K33" s="2" t="str">
        <f>IFERROR(VLOOKUP(IF(I33="",J33,I33),Escalation!$A$2:$C$10,2,FALSE),"")</f>
        <v/>
      </c>
      <c r="L33" s="2" t="str">
        <f>IFERROR(VLOOKUP(K33,Escalation!$A$2:$C$10,3,FALSE),"")</f>
        <v/>
      </c>
      <c r="M33" s="2"/>
      <c r="N33" s="4"/>
      <c r="Q33" s="4" t="str">
        <f t="shared" si="1"/>
        <v/>
      </c>
      <c r="R33" s="2" t="str">
        <f t="shared" si="2"/>
        <v/>
      </c>
    </row>
    <row r="34" ht="15.75" customHeight="1">
      <c r="A34" s="4"/>
      <c r="C34" s="2"/>
      <c r="E34" s="2"/>
      <c r="F34" s="5"/>
      <c r="I34" s="2"/>
      <c r="J34" s="2" t="str">
        <f t="array" ref="J34">IFERROR(INDEX(Rules!$C$2:$C$100,MATCH(1,(Rules!$A$2:$A$100=C34)*(F34&lt;=Rules!$B$2:$B$100),0)),"L4 – CFO/CEO")</f>
        <v/>
      </c>
      <c r="K34" s="2" t="str">
        <f>IFERROR(VLOOKUP(IF(I34="",J34,I34),Escalation!$A$2:$C$10,2,FALSE),"")</f>
        <v/>
      </c>
      <c r="L34" s="2" t="str">
        <f>IFERROR(VLOOKUP(K34,Escalation!$A$2:$C$10,3,FALSE),"")</f>
        <v/>
      </c>
      <c r="M34" s="2"/>
      <c r="N34" s="4"/>
      <c r="Q34" s="4" t="str">
        <f t="shared" si="1"/>
        <v/>
      </c>
      <c r="R34" s="2" t="str">
        <f t="shared" si="2"/>
        <v/>
      </c>
    </row>
    <row r="35" ht="15.75" customHeight="1">
      <c r="A35" s="4"/>
      <c r="C35" s="2"/>
      <c r="E35" s="2"/>
      <c r="F35" s="5"/>
      <c r="I35" s="2"/>
      <c r="J35" s="2" t="str">
        <f t="array" ref="J35">IFERROR(INDEX(Rules!$C$2:$C$100,MATCH(1,(Rules!$A$2:$A$100=C35)*(F35&lt;=Rules!$B$2:$B$100),0)),"L4 – CFO/CEO")</f>
        <v/>
      </c>
      <c r="K35" s="2" t="str">
        <f>IFERROR(VLOOKUP(IF(I35="",J35,I35),Escalation!$A$2:$C$10,2,FALSE),"")</f>
        <v/>
      </c>
      <c r="L35" s="2" t="str">
        <f>IFERROR(VLOOKUP(K35,Escalation!$A$2:$C$10,3,FALSE),"")</f>
        <v/>
      </c>
      <c r="M35" s="2"/>
      <c r="N35" s="4"/>
      <c r="Q35" s="4" t="str">
        <f t="shared" si="1"/>
        <v/>
      </c>
      <c r="R35" s="2" t="str">
        <f t="shared" si="2"/>
        <v/>
      </c>
    </row>
    <row r="36" ht="15.75" customHeight="1">
      <c r="A36" s="4"/>
      <c r="C36" s="2"/>
      <c r="E36" s="2"/>
      <c r="F36" s="5"/>
      <c r="I36" s="2"/>
      <c r="J36" s="2" t="str">
        <f t="array" ref="J36">IFERROR(INDEX(Rules!$C$2:$C$100,MATCH(1,(Rules!$A$2:$A$100=C36)*(F36&lt;=Rules!$B$2:$B$100),0)),"L4 – CFO/CEO")</f>
        <v/>
      </c>
      <c r="K36" s="2" t="str">
        <f>IFERROR(VLOOKUP(IF(I36="",J36,I36),Escalation!$A$2:$C$10,2,FALSE),"")</f>
        <v/>
      </c>
      <c r="L36" s="2" t="str">
        <f>IFERROR(VLOOKUP(K36,Escalation!$A$2:$C$10,3,FALSE),"")</f>
        <v/>
      </c>
      <c r="M36" s="2"/>
      <c r="N36" s="4"/>
      <c r="Q36" s="4" t="str">
        <f t="shared" si="1"/>
        <v/>
      </c>
      <c r="R36" s="2" t="str">
        <f t="shared" si="2"/>
        <v/>
      </c>
    </row>
    <row r="37" ht="15.75" customHeight="1">
      <c r="A37" s="4"/>
      <c r="C37" s="2"/>
      <c r="E37" s="2"/>
      <c r="F37" s="5"/>
      <c r="I37" s="2"/>
      <c r="J37" s="2" t="str">
        <f t="array" ref="J37">IFERROR(INDEX(Rules!$C$2:$C$100,MATCH(1,(Rules!$A$2:$A$100=C37)*(F37&lt;=Rules!$B$2:$B$100),0)),"L4 – CFO/CEO")</f>
        <v/>
      </c>
      <c r="K37" s="2" t="str">
        <f>IFERROR(VLOOKUP(IF(I37="",J37,I37),Escalation!$A$2:$C$10,2,FALSE),"")</f>
        <v/>
      </c>
      <c r="L37" s="2" t="str">
        <f>IFERROR(VLOOKUP(K37,Escalation!$A$2:$C$10,3,FALSE),"")</f>
        <v/>
      </c>
      <c r="M37" s="2"/>
      <c r="N37" s="4"/>
      <c r="Q37" s="4" t="str">
        <f t="shared" si="1"/>
        <v/>
      </c>
      <c r="R37" s="2" t="str">
        <f t="shared" si="2"/>
        <v/>
      </c>
    </row>
    <row r="38" ht="15.75" customHeight="1">
      <c r="A38" s="4"/>
      <c r="C38" s="2"/>
      <c r="E38" s="2"/>
      <c r="F38" s="5"/>
      <c r="I38" s="2"/>
      <c r="J38" s="2" t="str">
        <f t="array" ref="J38">IFERROR(INDEX(Rules!$C$2:$C$100,MATCH(1,(Rules!$A$2:$A$100=C38)*(F38&lt;=Rules!$B$2:$B$100),0)),"L4 – CFO/CEO")</f>
        <v/>
      </c>
      <c r="K38" s="2" t="str">
        <f>IFERROR(VLOOKUP(IF(I38="",J38,I38),Escalation!$A$2:$C$10,2,FALSE),"")</f>
        <v/>
      </c>
      <c r="L38" s="2" t="str">
        <f>IFERROR(VLOOKUP(K38,Escalation!$A$2:$C$10,3,FALSE),"")</f>
        <v/>
      </c>
      <c r="M38" s="2"/>
      <c r="N38" s="4"/>
      <c r="Q38" s="4" t="str">
        <f t="shared" si="1"/>
        <v/>
      </c>
      <c r="R38" s="2" t="str">
        <f t="shared" si="2"/>
        <v/>
      </c>
    </row>
    <row r="39" ht="15.75" customHeight="1">
      <c r="A39" s="4"/>
      <c r="C39" s="2"/>
      <c r="E39" s="2"/>
      <c r="F39" s="5"/>
      <c r="I39" s="2"/>
      <c r="J39" s="2" t="str">
        <f t="array" ref="J39">IFERROR(INDEX(Rules!$C$2:$C$100,MATCH(1,(Rules!$A$2:$A$100=C39)*(F39&lt;=Rules!$B$2:$B$100),0)),"L4 – CFO/CEO")</f>
        <v/>
      </c>
      <c r="K39" s="2" t="str">
        <f>IFERROR(VLOOKUP(IF(I39="",J39,I39),Escalation!$A$2:$C$10,2,FALSE),"")</f>
        <v/>
      </c>
      <c r="L39" s="2" t="str">
        <f>IFERROR(VLOOKUP(K39,Escalation!$A$2:$C$10,3,FALSE),"")</f>
        <v/>
      </c>
      <c r="M39" s="2"/>
      <c r="N39" s="4"/>
      <c r="Q39" s="4" t="str">
        <f t="shared" si="1"/>
        <v/>
      </c>
      <c r="R39" s="2" t="str">
        <f t="shared" si="2"/>
        <v/>
      </c>
    </row>
    <row r="40" ht="15.75" customHeight="1">
      <c r="A40" s="4"/>
      <c r="C40" s="2"/>
      <c r="E40" s="2"/>
      <c r="F40" s="5"/>
      <c r="I40" s="2"/>
      <c r="J40" s="2" t="str">
        <f t="array" ref="J40">IFERROR(INDEX(Rules!$C$2:$C$100,MATCH(1,(Rules!$A$2:$A$100=C40)*(F40&lt;=Rules!$B$2:$B$100),0)),"L4 – CFO/CEO")</f>
        <v/>
      </c>
      <c r="K40" s="2" t="str">
        <f>IFERROR(VLOOKUP(IF(I40="",J40,I40),Escalation!$A$2:$C$10,2,FALSE),"")</f>
        <v/>
      </c>
      <c r="L40" s="2" t="str">
        <f>IFERROR(VLOOKUP(K40,Escalation!$A$2:$C$10,3,FALSE),"")</f>
        <v/>
      </c>
      <c r="M40" s="2"/>
      <c r="N40" s="4"/>
      <c r="Q40" s="4" t="str">
        <f t="shared" si="1"/>
        <v/>
      </c>
      <c r="R40" s="2" t="str">
        <f t="shared" si="2"/>
        <v/>
      </c>
    </row>
    <row r="41" ht="15.75" customHeight="1">
      <c r="A41" s="4"/>
      <c r="C41" s="2"/>
      <c r="E41" s="2"/>
      <c r="F41" s="5"/>
      <c r="I41" s="2"/>
      <c r="J41" s="2" t="str">
        <f t="array" ref="J41">IFERROR(INDEX(Rules!$C$2:$C$100,MATCH(1,(Rules!$A$2:$A$100=C41)*(F41&lt;=Rules!$B$2:$B$100),0)),"L4 – CFO/CEO")</f>
        <v/>
      </c>
      <c r="K41" s="2" t="str">
        <f>IFERROR(VLOOKUP(IF(I41="",J41,I41),Escalation!$A$2:$C$10,2,FALSE),"")</f>
        <v/>
      </c>
      <c r="L41" s="2" t="str">
        <f>IFERROR(VLOOKUP(K41,Escalation!$A$2:$C$10,3,FALSE),"")</f>
        <v/>
      </c>
      <c r="M41" s="2"/>
      <c r="N41" s="4"/>
      <c r="Q41" s="4" t="str">
        <f t="shared" si="1"/>
        <v/>
      </c>
      <c r="R41" s="2" t="str">
        <f t="shared" si="2"/>
        <v/>
      </c>
    </row>
    <row r="42" ht="15.75" customHeight="1">
      <c r="A42" s="4"/>
      <c r="C42" s="2"/>
      <c r="E42" s="2"/>
      <c r="F42" s="5"/>
      <c r="I42" s="2"/>
      <c r="J42" s="2" t="str">
        <f t="array" ref="J42">IFERROR(INDEX(Rules!$C$2:$C$100,MATCH(1,(Rules!$A$2:$A$100=C42)*(F42&lt;=Rules!$B$2:$B$100),0)),"L4 – CFO/CEO")</f>
        <v/>
      </c>
      <c r="K42" s="2" t="str">
        <f>IFERROR(VLOOKUP(IF(I42="",J42,I42),Escalation!$A$2:$C$10,2,FALSE),"")</f>
        <v/>
      </c>
      <c r="L42" s="2" t="str">
        <f>IFERROR(VLOOKUP(K42,Escalation!$A$2:$C$10,3,FALSE),"")</f>
        <v/>
      </c>
      <c r="M42" s="2"/>
      <c r="N42" s="4"/>
      <c r="Q42" s="4" t="str">
        <f t="shared" si="1"/>
        <v/>
      </c>
      <c r="R42" s="2" t="str">
        <f t="shared" si="2"/>
        <v/>
      </c>
    </row>
    <row r="43" ht="15.75" customHeight="1">
      <c r="A43" s="4"/>
      <c r="C43" s="2"/>
      <c r="E43" s="2"/>
      <c r="F43" s="5"/>
      <c r="I43" s="2"/>
      <c r="J43" s="2" t="str">
        <f t="array" ref="J43">IFERROR(INDEX(Rules!$C$2:$C$100,MATCH(1,(Rules!$A$2:$A$100=C43)*(F43&lt;=Rules!$B$2:$B$100),0)),"L4 – CFO/CEO")</f>
        <v/>
      </c>
      <c r="K43" s="2" t="str">
        <f>IFERROR(VLOOKUP(IF(I43="",J43,I43),Escalation!$A$2:$C$10,2,FALSE),"")</f>
        <v/>
      </c>
      <c r="L43" s="2" t="str">
        <f>IFERROR(VLOOKUP(K43,Escalation!$A$2:$C$10,3,FALSE),"")</f>
        <v/>
      </c>
      <c r="M43" s="2"/>
      <c r="N43" s="4"/>
      <c r="Q43" s="4" t="str">
        <f t="shared" si="1"/>
        <v/>
      </c>
      <c r="R43" s="2" t="str">
        <f t="shared" si="2"/>
        <v/>
      </c>
    </row>
    <row r="44" ht="15.75" customHeight="1">
      <c r="A44" s="4"/>
      <c r="C44" s="2"/>
      <c r="E44" s="2"/>
      <c r="F44" s="5"/>
      <c r="I44" s="2"/>
      <c r="J44" s="2" t="str">
        <f t="array" ref="J44">IFERROR(INDEX(Rules!$C$2:$C$100,MATCH(1,(Rules!$A$2:$A$100=C44)*(F44&lt;=Rules!$B$2:$B$100),0)),"L4 – CFO/CEO")</f>
        <v/>
      </c>
      <c r="K44" s="2" t="str">
        <f>IFERROR(VLOOKUP(IF(I44="",J44,I44),Escalation!$A$2:$C$10,2,FALSE),"")</f>
        <v/>
      </c>
      <c r="L44" s="2" t="str">
        <f>IFERROR(VLOOKUP(K44,Escalation!$A$2:$C$10,3,FALSE),"")</f>
        <v/>
      </c>
      <c r="M44" s="2"/>
      <c r="N44" s="4"/>
      <c r="Q44" s="4" t="str">
        <f t="shared" si="1"/>
        <v/>
      </c>
      <c r="R44" s="2" t="str">
        <f t="shared" si="2"/>
        <v/>
      </c>
    </row>
    <row r="45" ht="15.75" customHeight="1">
      <c r="A45" s="4"/>
      <c r="C45" s="2"/>
      <c r="E45" s="2"/>
      <c r="F45" s="5"/>
      <c r="I45" s="2"/>
      <c r="J45" s="2" t="str">
        <f t="array" ref="J45">IFERROR(INDEX(Rules!$C$2:$C$100,MATCH(1,(Rules!$A$2:$A$100=C45)*(F45&lt;=Rules!$B$2:$B$100),0)),"L4 – CFO/CEO")</f>
        <v/>
      </c>
      <c r="K45" s="2" t="str">
        <f>IFERROR(VLOOKUP(IF(I45="",J45,I45),Escalation!$A$2:$C$10,2,FALSE),"")</f>
        <v/>
      </c>
      <c r="L45" s="2" t="str">
        <f>IFERROR(VLOOKUP(K45,Escalation!$A$2:$C$10,3,FALSE),"")</f>
        <v/>
      </c>
      <c r="M45" s="2"/>
      <c r="N45" s="4"/>
      <c r="Q45" s="4" t="str">
        <f t="shared" si="1"/>
        <v/>
      </c>
      <c r="R45" s="2" t="str">
        <f t="shared" si="2"/>
        <v/>
      </c>
    </row>
    <row r="46" ht="15.75" customHeight="1">
      <c r="A46" s="4"/>
      <c r="C46" s="2"/>
      <c r="E46" s="2"/>
      <c r="F46" s="5"/>
      <c r="I46" s="2"/>
      <c r="J46" s="2" t="str">
        <f t="array" ref="J46">IFERROR(INDEX(Rules!$C$2:$C$100,MATCH(1,(Rules!$A$2:$A$100=C46)*(F46&lt;=Rules!$B$2:$B$100),0)),"L4 – CFO/CEO")</f>
        <v/>
      </c>
      <c r="K46" s="2" t="str">
        <f>IFERROR(VLOOKUP(IF(I46="",J46,I46),Escalation!$A$2:$C$10,2,FALSE),"")</f>
        <v/>
      </c>
      <c r="L46" s="2" t="str">
        <f>IFERROR(VLOOKUP(K46,Escalation!$A$2:$C$10,3,FALSE),"")</f>
        <v/>
      </c>
      <c r="M46" s="2"/>
      <c r="N46" s="4"/>
      <c r="Q46" s="4" t="str">
        <f t="shared" si="1"/>
        <v/>
      </c>
      <c r="R46" s="2" t="str">
        <f t="shared" si="2"/>
        <v/>
      </c>
    </row>
    <row r="47" ht="15.75" customHeight="1">
      <c r="A47" s="4"/>
      <c r="C47" s="2"/>
      <c r="E47" s="2"/>
      <c r="F47" s="5"/>
      <c r="I47" s="2"/>
      <c r="J47" s="2" t="str">
        <f t="array" ref="J47">IFERROR(INDEX(Rules!$C$2:$C$100,MATCH(1,(Rules!$A$2:$A$100=C47)*(F47&lt;=Rules!$B$2:$B$100),0)),"L4 – CFO/CEO")</f>
        <v/>
      </c>
      <c r="K47" s="2" t="str">
        <f>IFERROR(VLOOKUP(IF(I47="",J47,I47),Escalation!$A$2:$C$10,2,FALSE),"")</f>
        <v/>
      </c>
      <c r="L47" s="2" t="str">
        <f>IFERROR(VLOOKUP(K47,Escalation!$A$2:$C$10,3,FALSE),"")</f>
        <v/>
      </c>
      <c r="M47" s="2"/>
      <c r="N47" s="4"/>
      <c r="Q47" s="4" t="str">
        <f t="shared" si="1"/>
        <v/>
      </c>
      <c r="R47" s="2" t="str">
        <f t="shared" si="2"/>
        <v/>
      </c>
    </row>
    <row r="48" ht="15.75" customHeight="1">
      <c r="A48" s="4"/>
      <c r="C48" s="2"/>
      <c r="E48" s="2"/>
      <c r="F48" s="5"/>
      <c r="I48" s="2"/>
      <c r="J48" s="2" t="str">
        <f t="array" ref="J48">IFERROR(INDEX(Rules!$C$2:$C$100,MATCH(1,(Rules!$A$2:$A$100=C48)*(F48&lt;=Rules!$B$2:$B$100),0)),"L4 – CFO/CEO")</f>
        <v/>
      </c>
      <c r="K48" s="2" t="str">
        <f>IFERROR(VLOOKUP(IF(I48="",J48,I48),Escalation!$A$2:$C$10,2,FALSE),"")</f>
        <v/>
      </c>
      <c r="L48" s="2" t="str">
        <f>IFERROR(VLOOKUP(K48,Escalation!$A$2:$C$10,3,FALSE),"")</f>
        <v/>
      </c>
      <c r="M48" s="2"/>
      <c r="N48" s="4"/>
      <c r="Q48" s="4" t="str">
        <f t="shared" si="1"/>
        <v/>
      </c>
      <c r="R48" s="2" t="str">
        <f t="shared" si="2"/>
        <v/>
      </c>
    </row>
    <row r="49" ht="15.75" customHeight="1">
      <c r="A49" s="4"/>
      <c r="C49" s="2"/>
      <c r="E49" s="2"/>
      <c r="F49" s="5"/>
      <c r="I49" s="2"/>
      <c r="J49" s="2" t="str">
        <f t="array" ref="J49">IFERROR(INDEX(Rules!$C$2:$C$100,MATCH(1,(Rules!$A$2:$A$100=C49)*(F49&lt;=Rules!$B$2:$B$100),0)),"L4 – CFO/CEO")</f>
        <v/>
      </c>
      <c r="K49" s="2" t="str">
        <f>IFERROR(VLOOKUP(IF(I49="",J49,I49),Escalation!$A$2:$C$10,2,FALSE),"")</f>
        <v/>
      </c>
      <c r="L49" s="2" t="str">
        <f>IFERROR(VLOOKUP(K49,Escalation!$A$2:$C$10,3,FALSE),"")</f>
        <v/>
      </c>
      <c r="M49" s="2"/>
      <c r="N49" s="4"/>
      <c r="Q49" s="4" t="str">
        <f t="shared" si="1"/>
        <v/>
      </c>
      <c r="R49" s="2" t="str">
        <f t="shared" si="2"/>
        <v/>
      </c>
    </row>
    <row r="50" ht="15.75" customHeight="1">
      <c r="A50" s="4"/>
      <c r="C50" s="2"/>
      <c r="E50" s="2"/>
      <c r="F50" s="5"/>
      <c r="I50" s="2"/>
      <c r="J50" s="2" t="str">
        <f t="array" ref="J50">IFERROR(INDEX(Rules!$C$2:$C$100,MATCH(1,(Rules!$A$2:$A$100=C50)*(F50&lt;=Rules!$B$2:$B$100),0)),"L4 – CFO/CEO")</f>
        <v/>
      </c>
      <c r="K50" s="2" t="str">
        <f>IFERROR(VLOOKUP(IF(I50="",J50,I50),Escalation!$A$2:$C$10,2,FALSE),"")</f>
        <v/>
      </c>
      <c r="L50" s="2" t="str">
        <f>IFERROR(VLOOKUP(K50,Escalation!$A$2:$C$10,3,FALSE),"")</f>
        <v/>
      </c>
      <c r="M50" s="2"/>
      <c r="N50" s="4"/>
      <c r="Q50" s="4" t="str">
        <f t="shared" si="1"/>
        <v/>
      </c>
      <c r="R50" s="2" t="str">
        <f t="shared" si="2"/>
        <v/>
      </c>
    </row>
    <row r="51" ht="15.75" customHeight="1">
      <c r="A51" s="4"/>
      <c r="C51" s="2"/>
      <c r="E51" s="2"/>
      <c r="F51" s="5"/>
      <c r="I51" s="2"/>
      <c r="J51" s="2" t="str">
        <f t="array" ref="J51">IFERROR(INDEX(Rules!$C$2:$C$100,MATCH(1,(Rules!$A$2:$A$100=C51)*(F51&lt;=Rules!$B$2:$B$100),0)),"L4 – CFO/CEO")</f>
        <v/>
      </c>
      <c r="K51" s="2" t="str">
        <f>IFERROR(VLOOKUP(IF(I51="",J51,I51),Escalation!$A$2:$C$10,2,FALSE),"")</f>
        <v/>
      </c>
      <c r="L51" s="2" t="str">
        <f>IFERROR(VLOOKUP(K51,Escalation!$A$2:$C$10,3,FALSE),"")</f>
        <v/>
      </c>
      <c r="M51" s="2"/>
      <c r="N51" s="4"/>
      <c r="Q51" s="4" t="str">
        <f t="shared" si="1"/>
        <v/>
      </c>
      <c r="R51" s="2" t="str">
        <f t="shared" si="2"/>
        <v/>
      </c>
    </row>
    <row r="52" ht="15.75" customHeight="1">
      <c r="A52" s="4"/>
      <c r="C52" s="2"/>
      <c r="E52" s="2"/>
      <c r="F52" s="5"/>
      <c r="I52" s="2"/>
      <c r="J52" s="2" t="str">
        <f t="array" ref="J52">IFERROR(INDEX(Rules!$C$2:$C$100,MATCH(1,(Rules!$A$2:$A$100=C52)*(F52&lt;=Rules!$B$2:$B$100),0)),"L4 – CFO/CEO")</f>
        <v/>
      </c>
      <c r="K52" s="2" t="str">
        <f>IFERROR(VLOOKUP(IF(I52="",J52,I52),Escalation!$A$2:$C$10,2,FALSE),"")</f>
        <v/>
      </c>
      <c r="L52" s="2" t="str">
        <f>IFERROR(VLOOKUP(K52,Escalation!$A$2:$C$10,3,FALSE),"")</f>
        <v/>
      </c>
      <c r="M52" s="2"/>
      <c r="N52" s="4"/>
      <c r="Q52" s="4" t="str">
        <f t="shared" si="1"/>
        <v/>
      </c>
      <c r="R52" s="2" t="str">
        <f t="shared" si="2"/>
        <v/>
      </c>
    </row>
    <row r="53" ht="15.75" customHeight="1">
      <c r="A53" s="4"/>
      <c r="C53" s="2"/>
      <c r="E53" s="2"/>
      <c r="F53" s="5"/>
      <c r="I53" s="2"/>
      <c r="J53" s="2" t="str">
        <f t="array" ref="J53">IFERROR(INDEX(Rules!$C$2:$C$100,MATCH(1,(Rules!$A$2:$A$100=C53)*(F53&lt;=Rules!$B$2:$B$100),0)),"L4 – CFO/CEO")</f>
        <v/>
      </c>
      <c r="K53" s="2" t="str">
        <f>IFERROR(VLOOKUP(IF(I53="",J53,I53),Escalation!$A$2:$C$10,2,FALSE),"")</f>
        <v/>
      </c>
      <c r="L53" s="2" t="str">
        <f>IFERROR(VLOOKUP(K53,Escalation!$A$2:$C$10,3,FALSE),"")</f>
        <v/>
      </c>
      <c r="M53" s="2"/>
      <c r="N53" s="4"/>
      <c r="Q53" s="4" t="str">
        <f t="shared" si="1"/>
        <v/>
      </c>
      <c r="R53" s="2" t="str">
        <f t="shared" si="2"/>
        <v/>
      </c>
    </row>
    <row r="54" ht="15.75" customHeight="1">
      <c r="A54" s="4"/>
      <c r="C54" s="2"/>
      <c r="E54" s="2"/>
      <c r="F54" s="5"/>
      <c r="I54" s="2"/>
      <c r="J54" s="2" t="str">
        <f t="array" ref="J54">IFERROR(INDEX(Rules!$C$2:$C$100,MATCH(1,(Rules!$A$2:$A$100=C54)*(F54&lt;=Rules!$B$2:$B$100),0)),"L4 – CFO/CEO")</f>
        <v/>
      </c>
      <c r="K54" s="2" t="str">
        <f>IFERROR(VLOOKUP(IF(I54="",J54,I54),Escalation!$A$2:$C$10,2,FALSE),"")</f>
        <v/>
      </c>
      <c r="L54" s="2" t="str">
        <f>IFERROR(VLOOKUP(K54,Escalation!$A$2:$C$10,3,FALSE),"")</f>
        <v/>
      </c>
      <c r="M54" s="2"/>
      <c r="N54" s="4"/>
      <c r="Q54" s="4" t="str">
        <f t="shared" si="1"/>
        <v/>
      </c>
      <c r="R54" s="2" t="str">
        <f t="shared" si="2"/>
        <v/>
      </c>
    </row>
    <row r="55" ht="15.75" customHeight="1">
      <c r="A55" s="4"/>
      <c r="C55" s="2"/>
      <c r="E55" s="2"/>
      <c r="F55" s="5"/>
      <c r="I55" s="2"/>
      <c r="J55" s="2" t="str">
        <f t="array" ref="J55">IFERROR(INDEX(Rules!$C$2:$C$100,MATCH(1,(Rules!$A$2:$A$100=C55)*(F55&lt;=Rules!$B$2:$B$100),0)),"L4 – CFO/CEO")</f>
        <v/>
      </c>
      <c r="K55" s="2" t="str">
        <f>IFERROR(VLOOKUP(IF(I55="",J55,I55),Escalation!$A$2:$C$10,2,FALSE),"")</f>
        <v/>
      </c>
      <c r="L55" s="2" t="str">
        <f>IFERROR(VLOOKUP(K55,Escalation!$A$2:$C$10,3,FALSE),"")</f>
        <v/>
      </c>
      <c r="M55" s="2"/>
      <c r="N55" s="4"/>
      <c r="Q55" s="4" t="str">
        <f t="shared" si="1"/>
        <v/>
      </c>
      <c r="R55" s="2" t="str">
        <f t="shared" si="2"/>
        <v/>
      </c>
    </row>
    <row r="56" ht="15.75" customHeight="1">
      <c r="A56" s="4"/>
      <c r="C56" s="2"/>
      <c r="E56" s="2"/>
      <c r="F56" s="5"/>
      <c r="I56" s="2"/>
      <c r="J56" s="2" t="str">
        <f t="array" ref="J56">IFERROR(INDEX(Rules!$C$2:$C$100,MATCH(1,(Rules!$A$2:$A$100=C56)*(F56&lt;=Rules!$B$2:$B$100),0)),"L4 – CFO/CEO")</f>
        <v/>
      </c>
      <c r="K56" s="2" t="str">
        <f>IFERROR(VLOOKUP(IF(I56="",J56,I56),Escalation!$A$2:$C$10,2,FALSE),"")</f>
        <v/>
      </c>
      <c r="L56" s="2" t="str">
        <f>IFERROR(VLOOKUP(K56,Escalation!$A$2:$C$10,3,FALSE),"")</f>
        <v/>
      </c>
      <c r="M56" s="2"/>
      <c r="N56" s="4"/>
      <c r="Q56" s="4" t="str">
        <f t="shared" si="1"/>
        <v/>
      </c>
      <c r="R56" s="2" t="str">
        <f t="shared" si="2"/>
        <v/>
      </c>
    </row>
    <row r="57" ht="15.75" customHeight="1">
      <c r="A57" s="4"/>
      <c r="C57" s="2"/>
      <c r="E57" s="2"/>
      <c r="F57" s="5"/>
      <c r="I57" s="2"/>
      <c r="J57" s="2" t="str">
        <f t="array" ref="J57">IFERROR(INDEX(Rules!$C$2:$C$100,MATCH(1,(Rules!$A$2:$A$100=C57)*(F57&lt;=Rules!$B$2:$B$100),0)),"L4 – CFO/CEO")</f>
        <v/>
      </c>
      <c r="K57" s="2" t="str">
        <f>IFERROR(VLOOKUP(IF(I57="",J57,I57),Escalation!$A$2:$C$10,2,FALSE),"")</f>
        <v/>
      </c>
      <c r="L57" s="2" t="str">
        <f>IFERROR(VLOOKUP(K57,Escalation!$A$2:$C$10,3,FALSE),"")</f>
        <v/>
      </c>
      <c r="M57" s="2"/>
      <c r="N57" s="4"/>
      <c r="Q57" s="4" t="str">
        <f t="shared" si="1"/>
        <v/>
      </c>
      <c r="R57" s="2" t="str">
        <f t="shared" si="2"/>
        <v/>
      </c>
    </row>
    <row r="58" ht="15.75" customHeight="1">
      <c r="A58" s="4"/>
      <c r="C58" s="2"/>
      <c r="E58" s="2"/>
      <c r="F58" s="5"/>
      <c r="I58" s="2"/>
      <c r="J58" s="2" t="str">
        <f t="array" ref="J58">IFERROR(INDEX(Rules!$C$2:$C$100,MATCH(1,(Rules!$A$2:$A$100=C58)*(F58&lt;=Rules!$B$2:$B$100),0)),"L4 – CFO/CEO")</f>
        <v/>
      </c>
      <c r="K58" s="2" t="str">
        <f>IFERROR(VLOOKUP(IF(I58="",J58,I58),Escalation!$A$2:$C$10,2,FALSE),"")</f>
        <v/>
      </c>
      <c r="L58" s="2" t="str">
        <f>IFERROR(VLOOKUP(K58,Escalation!$A$2:$C$10,3,FALSE),"")</f>
        <v/>
      </c>
      <c r="M58" s="2"/>
      <c r="N58" s="4"/>
      <c r="Q58" s="4" t="str">
        <f t="shared" si="1"/>
        <v/>
      </c>
      <c r="R58" s="2" t="str">
        <f t="shared" si="2"/>
        <v/>
      </c>
    </row>
    <row r="59" ht="15.75" customHeight="1">
      <c r="A59" s="4"/>
      <c r="C59" s="2"/>
      <c r="E59" s="2"/>
      <c r="F59" s="5"/>
      <c r="I59" s="2"/>
      <c r="J59" s="2" t="str">
        <f t="array" ref="J59">IFERROR(INDEX(Rules!$C$2:$C$100,MATCH(1,(Rules!$A$2:$A$100=C59)*(F59&lt;=Rules!$B$2:$B$100),0)),"L4 – CFO/CEO")</f>
        <v/>
      </c>
      <c r="K59" s="2" t="str">
        <f>IFERROR(VLOOKUP(IF(I59="",J59,I59),Escalation!$A$2:$C$10,2,FALSE),"")</f>
        <v/>
      </c>
      <c r="L59" s="2" t="str">
        <f>IFERROR(VLOOKUP(K59,Escalation!$A$2:$C$10,3,FALSE),"")</f>
        <v/>
      </c>
      <c r="M59" s="2"/>
      <c r="N59" s="4"/>
      <c r="Q59" s="4" t="str">
        <f t="shared" si="1"/>
        <v/>
      </c>
      <c r="R59" s="2" t="str">
        <f t="shared" si="2"/>
        <v/>
      </c>
    </row>
    <row r="60" ht="15.75" customHeight="1">
      <c r="A60" s="4"/>
      <c r="C60" s="2"/>
      <c r="E60" s="2"/>
      <c r="F60" s="5"/>
      <c r="I60" s="2"/>
      <c r="J60" s="2" t="str">
        <f t="array" ref="J60">IFERROR(INDEX(Rules!$C$2:$C$100,MATCH(1,(Rules!$A$2:$A$100=C60)*(F60&lt;=Rules!$B$2:$B$100),0)),"L4 – CFO/CEO")</f>
        <v/>
      </c>
      <c r="K60" s="2" t="str">
        <f>IFERROR(VLOOKUP(IF(I60="",J60,I60),Escalation!$A$2:$C$10,2,FALSE),"")</f>
        <v/>
      </c>
      <c r="L60" s="2" t="str">
        <f>IFERROR(VLOOKUP(K60,Escalation!$A$2:$C$10,3,FALSE),"")</f>
        <v/>
      </c>
      <c r="M60" s="2"/>
      <c r="N60" s="4"/>
      <c r="Q60" s="4" t="str">
        <f t="shared" si="1"/>
        <v/>
      </c>
      <c r="R60" s="2" t="str">
        <f t="shared" si="2"/>
        <v/>
      </c>
    </row>
    <row r="61" ht="15.75" customHeight="1">
      <c r="A61" s="4"/>
      <c r="C61" s="2"/>
      <c r="E61" s="2"/>
      <c r="F61" s="5"/>
      <c r="I61" s="2"/>
      <c r="J61" s="2" t="str">
        <f t="array" ref="J61">IFERROR(INDEX(Rules!$C$2:$C$100,MATCH(1,(Rules!$A$2:$A$100=C61)*(F61&lt;=Rules!$B$2:$B$100),0)),"L4 – CFO/CEO")</f>
        <v/>
      </c>
      <c r="K61" s="2" t="str">
        <f>IFERROR(VLOOKUP(IF(I61="",J61,I61),Escalation!$A$2:$C$10,2,FALSE),"")</f>
        <v/>
      </c>
      <c r="L61" s="2" t="str">
        <f>IFERROR(VLOOKUP(K61,Escalation!$A$2:$C$10,3,FALSE),"")</f>
        <v/>
      </c>
      <c r="M61" s="2"/>
      <c r="N61" s="4"/>
      <c r="Q61" s="4" t="str">
        <f t="shared" si="1"/>
        <v/>
      </c>
      <c r="R61" s="2" t="str">
        <f t="shared" si="2"/>
        <v/>
      </c>
    </row>
    <row r="62" ht="15.75" customHeight="1">
      <c r="A62" s="4"/>
      <c r="C62" s="2"/>
      <c r="E62" s="2"/>
      <c r="F62" s="5"/>
      <c r="I62" s="2"/>
      <c r="J62" s="2" t="str">
        <f t="array" ref="J62">IFERROR(INDEX(Rules!$C$2:$C$100,MATCH(1,(Rules!$A$2:$A$100=C62)*(F62&lt;=Rules!$B$2:$B$100),0)),"L4 – CFO/CEO")</f>
        <v/>
      </c>
      <c r="K62" s="2" t="str">
        <f>IFERROR(VLOOKUP(IF(I62="",J62,I62),Escalation!$A$2:$C$10,2,FALSE),"")</f>
        <v/>
      </c>
      <c r="L62" s="2" t="str">
        <f>IFERROR(VLOOKUP(K62,Escalation!$A$2:$C$10,3,FALSE),"")</f>
        <v/>
      </c>
      <c r="M62" s="2"/>
      <c r="N62" s="4"/>
      <c r="Q62" s="4" t="str">
        <f t="shared" si="1"/>
        <v/>
      </c>
      <c r="R62" s="2" t="str">
        <f t="shared" si="2"/>
        <v/>
      </c>
    </row>
    <row r="63" ht="15.75" customHeight="1">
      <c r="A63" s="4"/>
      <c r="C63" s="2"/>
      <c r="E63" s="2"/>
      <c r="F63" s="5"/>
      <c r="I63" s="2"/>
      <c r="J63" s="2" t="str">
        <f t="array" ref="J63">IFERROR(INDEX(Rules!$C$2:$C$100,MATCH(1,(Rules!$A$2:$A$100=C63)*(F63&lt;=Rules!$B$2:$B$100),0)),"L4 – CFO/CEO")</f>
        <v/>
      </c>
      <c r="K63" s="2" t="str">
        <f>IFERROR(VLOOKUP(IF(I63="",J63,I63),Escalation!$A$2:$C$10,2,FALSE),"")</f>
        <v/>
      </c>
      <c r="L63" s="2" t="str">
        <f>IFERROR(VLOOKUP(K63,Escalation!$A$2:$C$10,3,FALSE),"")</f>
        <v/>
      </c>
      <c r="M63" s="2"/>
      <c r="N63" s="4"/>
      <c r="Q63" s="4" t="str">
        <f t="shared" si="1"/>
        <v/>
      </c>
      <c r="R63" s="2" t="str">
        <f t="shared" si="2"/>
        <v/>
      </c>
    </row>
    <row r="64" ht="15.75" customHeight="1">
      <c r="A64" s="4"/>
      <c r="C64" s="2"/>
      <c r="E64" s="2"/>
      <c r="F64" s="5"/>
      <c r="I64" s="2"/>
      <c r="J64" s="2" t="str">
        <f t="array" ref="J64">IFERROR(INDEX(Rules!$C$2:$C$100,MATCH(1,(Rules!$A$2:$A$100=C64)*(F64&lt;=Rules!$B$2:$B$100),0)),"L4 – CFO/CEO")</f>
        <v/>
      </c>
      <c r="K64" s="2" t="str">
        <f>IFERROR(VLOOKUP(IF(I64="",J64,I64),Escalation!$A$2:$C$10,2,FALSE),"")</f>
        <v/>
      </c>
      <c r="L64" s="2" t="str">
        <f>IFERROR(VLOOKUP(K64,Escalation!$A$2:$C$10,3,FALSE),"")</f>
        <v/>
      </c>
      <c r="M64" s="2"/>
      <c r="N64" s="4"/>
      <c r="Q64" s="4" t="str">
        <f t="shared" si="1"/>
        <v/>
      </c>
      <c r="R64" s="2" t="str">
        <f t="shared" si="2"/>
        <v/>
      </c>
    </row>
    <row r="65" ht="15.75" customHeight="1">
      <c r="A65" s="4"/>
      <c r="C65" s="2"/>
      <c r="E65" s="2"/>
      <c r="F65" s="5"/>
      <c r="I65" s="2"/>
      <c r="J65" s="2" t="str">
        <f t="array" ref="J65">IFERROR(INDEX(Rules!$C$2:$C$100,MATCH(1,(Rules!$A$2:$A$100=C65)*(F65&lt;=Rules!$B$2:$B$100),0)),"L4 – CFO/CEO")</f>
        <v/>
      </c>
      <c r="K65" s="2" t="str">
        <f>IFERROR(VLOOKUP(IF(I65="",J65,I65),Escalation!$A$2:$C$10,2,FALSE),"")</f>
        <v/>
      </c>
      <c r="L65" s="2" t="str">
        <f>IFERROR(VLOOKUP(K65,Escalation!$A$2:$C$10,3,FALSE),"")</f>
        <v/>
      </c>
      <c r="M65" s="2"/>
      <c r="N65" s="4"/>
      <c r="Q65" s="4" t="str">
        <f t="shared" si="1"/>
        <v/>
      </c>
      <c r="R65" s="2" t="str">
        <f t="shared" si="2"/>
        <v/>
      </c>
    </row>
    <row r="66" ht="15.75" customHeight="1">
      <c r="A66" s="4"/>
      <c r="C66" s="2"/>
      <c r="E66" s="2"/>
      <c r="F66" s="5"/>
      <c r="I66" s="2"/>
      <c r="J66" s="2" t="str">
        <f t="array" ref="J66">IFERROR(INDEX(Rules!$C$2:$C$100,MATCH(1,(Rules!$A$2:$A$100=C66)*(F66&lt;=Rules!$B$2:$B$100),0)),"L4 – CFO/CEO")</f>
        <v/>
      </c>
      <c r="K66" s="2" t="str">
        <f>IFERROR(VLOOKUP(IF(I66="",J66,I66),Escalation!$A$2:$C$10,2,FALSE),"")</f>
        <v/>
      </c>
      <c r="L66" s="2" t="str">
        <f>IFERROR(VLOOKUP(K66,Escalation!$A$2:$C$10,3,FALSE),"")</f>
        <v/>
      </c>
      <c r="M66" s="2"/>
      <c r="N66" s="4"/>
      <c r="Q66" s="4" t="str">
        <f t="shared" si="1"/>
        <v/>
      </c>
      <c r="R66" s="2" t="str">
        <f t="shared" si="2"/>
        <v/>
      </c>
    </row>
    <row r="67" ht="15.75" customHeight="1">
      <c r="A67" s="4"/>
      <c r="C67" s="2"/>
      <c r="E67" s="2"/>
      <c r="F67" s="5"/>
      <c r="I67" s="2"/>
      <c r="J67" s="2" t="str">
        <f t="array" ref="J67">IFERROR(INDEX(Rules!$C$2:$C$100,MATCH(1,(Rules!$A$2:$A$100=C67)*(F67&lt;=Rules!$B$2:$B$100),0)),"L4 – CFO/CEO")</f>
        <v/>
      </c>
      <c r="K67" s="2" t="str">
        <f>IFERROR(VLOOKUP(IF(I67="",J67,I67),Escalation!$A$2:$C$10,2,FALSE),"")</f>
        <v/>
      </c>
      <c r="L67" s="2" t="str">
        <f>IFERROR(VLOOKUP(K67,Escalation!$A$2:$C$10,3,FALSE),"")</f>
        <v/>
      </c>
      <c r="M67" s="2"/>
      <c r="N67" s="4"/>
      <c r="Q67" s="4" t="str">
        <f t="shared" si="1"/>
        <v/>
      </c>
      <c r="R67" s="2" t="str">
        <f t="shared" si="2"/>
        <v/>
      </c>
    </row>
    <row r="68" ht="15.75" customHeight="1">
      <c r="A68" s="4"/>
      <c r="C68" s="2"/>
      <c r="E68" s="2"/>
      <c r="F68" s="5"/>
      <c r="I68" s="2"/>
      <c r="J68" s="2" t="str">
        <f t="array" ref="J68">IFERROR(INDEX(Rules!$C$2:$C$100,MATCH(1,(Rules!$A$2:$A$100=C68)*(F68&lt;=Rules!$B$2:$B$100),0)),"L4 – CFO/CEO")</f>
        <v/>
      </c>
      <c r="K68" s="2" t="str">
        <f>IFERROR(VLOOKUP(IF(I68="",J68,I68),Escalation!$A$2:$C$10,2,FALSE),"")</f>
        <v/>
      </c>
      <c r="L68" s="2" t="str">
        <f>IFERROR(VLOOKUP(K68,Escalation!$A$2:$C$10,3,FALSE),"")</f>
        <v/>
      </c>
      <c r="M68" s="2"/>
      <c r="N68" s="4"/>
      <c r="Q68" s="4" t="str">
        <f t="shared" si="1"/>
        <v/>
      </c>
      <c r="R68" s="2" t="str">
        <f t="shared" si="2"/>
        <v/>
      </c>
    </row>
    <row r="69" ht="15.75" customHeight="1">
      <c r="A69" s="4"/>
      <c r="C69" s="2"/>
      <c r="E69" s="2"/>
      <c r="F69" s="5"/>
      <c r="I69" s="2"/>
      <c r="J69" s="2" t="str">
        <f t="array" ref="J69">IFERROR(INDEX(Rules!$C$2:$C$100,MATCH(1,(Rules!$A$2:$A$100=C69)*(F69&lt;=Rules!$B$2:$B$100),0)),"L4 – CFO/CEO")</f>
        <v/>
      </c>
      <c r="K69" s="2" t="str">
        <f>IFERROR(VLOOKUP(IF(I69="",J69,I69),Escalation!$A$2:$C$10,2,FALSE),"")</f>
        <v/>
      </c>
      <c r="L69" s="2" t="str">
        <f>IFERROR(VLOOKUP(K69,Escalation!$A$2:$C$10,3,FALSE),"")</f>
        <v/>
      </c>
      <c r="M69" s="2"/>
      <c r="N69" s="4"/>
      <c r="Q69" s="4" t="str">
        <f t="shared" si="1"/>
        <v/>
      </c>
      <c r="R69" s="2" t="str">
        <f t="shared" si="2"/>
        <v/>
      </c>
    </row>
    <row r="70" ht="15.75" customHeight="1">
      <c r="A70" s="4"/>
      <c r="C70" s="2"/>
      <c r="E70" s="2"/>
      <c r="F70" s="5"/>
      <c r="I70" s="2"/>
      <c r="J70" s="2" t="str">
        <f t="array" ref="J70">IFERROR(INDEX(Rules!$C$2:$C$100,MATCH(1,(Rules!$A$2:$A$100=C70)*(F70&lt;=Rules!$B$2:$B$100),0)),"L4 – CFO/CEO")</f>
        <v/>
      </c>
      <c r="K70" s="2" t="str">
        <f>IFERROR(VLOOKUP(IF(I70="",J70,I70),Escalation!$A$2:$C$10,2,FALSE),"")</f>
        <v/>
      </c>
      <c r="L70" s="2" t="str">
        <f>IFERROR(VLOOKUP(K70,Escalation!$A$2:$C$10,3,FALSE),"")</f>
        <v/>
      </c>
      <c r="M70" s="2"/>
      <c r="N70" s="4"/>
      <c r="Q70" s="4" t="str">
        <f t="shared" si="1"/>
        <v/>
      </c>
      <c r="R70" s="2" t="str">
        <f t="shared" si="2"/>
        <v/>
      </c>
    </row>
    <row r="71" ht="15.75" customHeight="1">
      <c r="A71" s="4"/>
      <c r="C71" s="2"/>
      <c r="E71" s="2"/>
      <c r="F71" s="5"/>
      <c r="I71" s="2"/>
      <c r="J71" s="2" t="str">
        <f t="array" ref="J71">IFERROR(INDEX(Rules!$C$2:$C$100,MATCH(1,(Rules!$A$2:$A$100=C71)*(F71&lt;=Rules!$B$2:$B$100),0)),"L4 – CFO/CEO")</f>
        <v/>
      </c>
      <c r="K71" s="2" t="str">
        <f>IFERROR(VLOOKUP(IF(I71="",J71,I71),Escalation!$A$2:$C$10,2,FALSE),"")</f>
        <v/>
      </c>
      <c r="L71" s="2" t="str">
        <f>IFERROR(VLOOKUP(K71,Escalation!$A$2:$C$10,3,FALSE),"")</f>
        <v/>
      </c>
      <c r="M71" s="2"/>
      <c r="N71" s="4"/>
      <c r="Q71" s="4" t="str">
        <f t="shared" si="1"/>
        <v/>
      </c>
      <c r="R71" s="2" t="str">
        <f t="shared" si="2"/>
        <v/>
      </c>
    </row>
    <row r="72" ht="15.75" customHeight="1">
      <c r="A72" s="4"/>
      <c r="C72" s="2"/>
      <c r="E72" s="2"/>
      <c r="F72" s="5"/>
      <c r="I72" s="2"/>
      <c r="J72" s="2" t="str">
        <f t="array" ref="J72">IFERROR(INDEX(Rules!$C$2:$C$100,MATCH(1,(Rules!$A$2:$A$100=C72)*(F72&lt;=Rules!$B$2:$B$100),0)),"L4 – CFO/CEO")</f>
        <v/>
      </c>
      <c r="K72" s="2" t="str">
        <f>IFERROR(VLOOKUP(IF(I72="",J72,I72),Escalation!$A$2:$C$10,2,FALSE),"")</f>
        <v/>
      </c>
      <c r="L72" s="2" t="str">
        <f>IFERROR(VLOOKUP(K72,Escalation!$A$2:$C$10,3,FALSE),"")</f>
        <v/>
      </c>
      <c r="M72" s="2"/>
      <c r="N72" s="4"/>
      <c r="Q72" s="4" t="str">
        <f t="shared" si="1"/>
        <v/>
      </c>
      <c r="R72" s="2" t="str">
        <f t="shared" si="2"/>
        <v/>
      </c>
    </row>
    <row r="73" ht="15.75" customHeight="1">
      <c r="A73" s="4"/>
      <c r="C73" s="2"/>
      <c r="E73" s="2"/>
      <c r="F73" s="5"/>
      <c r="I73" s="2"/>
      <c r="J73" s="2" t="str">
        <f t="array" ref="J73">IFERROR(INDEX(Rules!$C$2:$C$100,MATCH(1,(Rules!$A$2:$A$100=C73)*(F73&lt;=Rules!$B$2:$B$100),0)),"L4 – CFO/CEO")</f>
        <v/>
      </c>
      <c r="K73" s="2" t="str">
        <f>IFERROR(VLOOKUP(IF(I73="",J73,I73),Escalation!$A$2:$C$10,2,FALSE),"")</f>
        <v/>
      </c>
      <c r="L73" s="2" t="str">
        <f>IFERROR(VLOOKUP(K73,Escalation!$A$2:$C$10,3,FALSE),"")</f>
        <v/>
      </c>
      <c r="M73" s="2"/>
      <c r="N73" s="4"/>
      <c r="Q73" s="4" t="str">
        <f t="shared" si="1"/>
        <v/>
      </c>
      <c r="R73" s="2" t="str">
        <f t="shared" si="2"/>
        <v/>
      </c>
    </row>
    <row r="74" ht="15.75" customHeight="1">
      <c r="A74" s="4"/>
      <c r="C74" s="2"/>
      <c r="E74" s="2"/>
      <c r="F74" s="5"/>
      <c r="I74" s="2"/>
      <c r="J74" s="2" t="str">
        <f t="array" ref="J74">IFERROR(INDEX(Rules!$C$2:$C$100,MATCH(1,(Rules!$A$2:$A$100=C74)*(F74&lt;=Rules!$B$2:$B$100),0)),"L4 – CFO/CEO")</f>
        <v/>
      </c>
      <c r="K74" s="2" t="str">
        <f>IFERROR(VLOOKUP(IF(I74="",J74,I74),Escalation!$A$2:$C$10,2,FALSE),"")</f>
        <v/>
      </c>
      <c r="L74" s="2" t="str">
        <f>IFERROR(VLOOKUP(K74,Escalation!$A$2:$C$10,3,FALSE),"")</f>
        <v/>
      </c>
      <c r="M74" s="2"/>
      <c r="N74" s="4"/>
      <c r="Q74" s="4" t="str">
        <f t="shared" si="1"/>
        <v/>
      </c>
      <c r="R74" s="2" t="str">
        <f t="shared" si="2"/>
        <v/>
      </c>
    </row>
    <row r="75" ht="15.75" customHeight="1">
      <c r="A75" s="4"/>
      <c r="C75" s="2"/>
      <c r="E75" s="2"/>
      <c r="F75" s="5"/>
      <c r="I75" s="2"/>
      <c r="J75" s="2" t="str">
        <f t="array" ref="J75">IFERROR(INDEX(Rules!$C$2:$C$100,MATCH(1,(Rules!$A$2:$A$100=C75)*(F75&lt;=Rules!$B$2:$B$100),0)),"L4 – CFO/CEO")</f>
        <v/>
      </c>
      <c r="K75" s="2" t="str">
        <f>IFERROR(VLOOKUP(IF(I75="",J75,I75),Escalation!$A$2:$C$10,2,FALSE),"")</f>
        <v/>
      </c>
      <c r="L75" s="2" t="str">
        <f>IFERROR(VLOOKUP(K75,Escalation!$A$2:$C$10,3,FALSE),"")</f>
        <v/>
      </c>
      <c r="M75" s="2"/>
      <c r="N75" s="4"/>
      <c r="Q75" s="4" t="str">
        <f t="shared" si="1"/>
        <v/>
      </c>
      <c r="R75" s="2" t="str">
        <f t="shared" si="2"/>
        <v/>
      </c>
    </row>
    <row r="76" ht="15.75" customHeight="1">
      <c r="A76" s="4"/>
      <c r="C76" s="2"/>
      <c r="E76" s="2"/>
      <c r="F76" s="5"/>
      <c r="I76" s="2"/>
      <c r="J76" s="2" t="str">
        <f t="array" ref="J76">IFERROR(INDEX(Rules!$C$2:$C$100,MATCH(1,(Rules!$A$2:$A$100=C76)*(F76&lt;=Rules!$B$2:$B$100),0)),"L4 – CFO/CEO")</f>
        <v/>
      </c>
      <c r="K76" s="2" t="str">
        <f>IFERROR(VLOOKUP(IF(I76="",J76,I76),Escalation!$A$2:$C$10,2,FALSE),"")</f>
        <v/>
      </c>
      <c r="L76" s="2" t="str">
        <f>IFERROR(VLOOKUP(K76,Escalation!$A$2:$C$10,3,FALSE),"")</f>
        <v/>
      </c>
      <c r="M76" s="2"/>
      <c r="N76" s="4"/>
      <c r="Q76" s="4" t="str">
        <f t="shared" si="1"/>
        <v/>
      </c>
      <c r="R76" s="2" t="str">
        <f t="shared" si="2"/>
        <v/>
      </c>
    </row>
    <row r="77" ht="15.75" customHeight="1">
      <c r="A77" s="4"/>
      <c r="C77" s="2"/>
      <c r="E77" s="2"/>
      <c r="F77" s="5"/>
      <c r="I77" s="2"/>
      <c r="J77" s="2" t="str">
        <f t="array" ref="J77">IFERROR(INDEX(Rules!$C$2:$C$100,MATCH(1,(Rules!$A$2:$A$100=C77)*(F77&lt;=Rules!$B$2:$B$100),0)),"L4 – CFO/CEO")</f>
        <v/>
      </c>
      <c r="K77" s="2" t="str">
        <f>IFERROR(VLOOKUP(IF(I77="",J77,I77),Escalation!$A$2:$C$10,2,FALSE),"")</f>
        <v/>
      </c>
      <c r="L77" s="2" t="str">
        <f>IFERROR(VLOOKUP(K77,Escalation!$A$2:$C$10,3,FALSE),"")</f>
        <v/>
      </c>
      <c r="M77" s="2"/>
      <c r="N77" s="4"/>
      <c r="Q77" s="4" t="str">
        <f t="shared" si="1"/>
        <v/>
      </c>
      <c r="R77" s="2" t="str">
        <f t="shared" si="2"/>
        <v/>
      </c>
    </row>
    <row r="78" ht="15.75" customHeight="1">
      <c r="A78" s="4"/>
      <c r="C78" s="2"/>
      <c r="E78" s="2"/>
      <c r="F78" s="5"/>
      <c r="I78" s="2"/>
      <c r="J78" s="2" t="str">
        <f t="array" ref="J78">IFERROR(INDEX(Rules!$C$2:$C$100,MATCH(1,(Rules!$A$2:$A$100=C78)*(F78&lt;=Rules!$B$2:$B$100),0)),"L4 – CFO/CEO")</f>
        <v/>
      </c>
      <c r="K78" s="2" t="str">
        <f>IFERROR(VLOOKUP(IF(I78="",J78,I78),Escalation!$A$2:$C$10,2,FALSE),"")</f>
        <v/>
      </c>
      <c r="L78" s="2" t="str">
        <f>IFERROR(VLOOKUP(K78,Escalation!$A$2:$C$10,3,FALSE),"")</f>
        <v/>
      </c>
      <c r="M78" s="2"/>
      <c r="N78" s="4"/>
      <c r="Q78" s="4" t="str">
        <f t="shared" si="1"/>
        <v/>
      </c>
      <c r="R78" s="2" t="str">
        <f t="shared" si="2"/>
        <v/>
      </c>
    </row>
    <row r="79" ht="15.75" customHeight="1">
      <c r="A79" s="4"/>
      <c r="C79" s="2"/>
      <c r="E79" s="2"/>
      <c r="F79" s="5"/>
      <c r="I79" s="2"/>
      <c r="J79" s="2" t="str">
        <f t="array" ref="J79">IFERROR(INDEX(Rules!$C$2:$C$100,MATCH(1,(Rules!$A$2:$A$100=C79)*(F79&lt;=Rules!$B$2:$B$100),0)),"L4 – CFO/CEO")</f>
        <v/>
      </c>
      <c r="K79" s="2" t="str">
        <f>IFERROR(VLOOKUP(IF(I79="",J79,I79),Escalation!$A$2:$C$10,2,FALSE),"")</f>
        <v/>
      </c>
      <c r="L79" s="2" t="str">
        <f>IFERROR(VLOOKUP(K79,Escalation!$A$2:$C$10,3,FALSE),"")</f>
        <v/>
      </c>
      <c r="M79" s="2"/>
      <c r="N79" s="4"/>
      <c r="Q79" s="4" t="str">
        <f t="shared" si="1"/>
        <v/>
      </c>
      <c r="R79" s="2" t="str">
        <f t="shared" si="2"/>
        <v/>
      </c>
    </row>
    <row r="80" ht="15.75" customHeight="1">
      <c r="A80" s="4"/>
      <c r="C80" s="2"/>
      <c r="E80" s="2"/>
      <c r="F80" s="5"/>
      <c r="I80" s="2"/>
      <c r="J80" s="2" t="str">
        <f t="array" ref="J80">IFERROR(INDEX(Rules!$C$2:$C$100,MATCH(1,(Rules!$A$2:$A$100=C80)*(F80&lt;=Rules!$B$2:$B$100),0)),"L4 – CFO/CEO")</f>
        <v/>
      </c>
      <c r="K80" s="2" t="str">
        <f>IFERROR(VLOOKUP(IF(I80="",J80,I80),Escalation!$A$2:$C$10,2,FALSE),"")</f>
        <v/>
      </c>
      <c r="L80" s="2" t="str">
        <f>IFERROR(VLOOKUP(K80,Escalation!$A$2:$C$10,3,FALSE),"")</f>
        <v/>
      </c>
      <c r="M80" s="2"/>
      <c r="N80" s="4"/>
      <c r="Q80" s="4" t="str">
        <f t="shared" si="1"/>
        <v/>
      </c>
      <c r="R80" s="2" t="str">
        <f t="shared" si="2"/>
        <v/>
      </c>
    </row>
    <row r="81" ht="15.75" customHeight="1">
      <c r="A81" s="4"/>
      <c r="C81" s="2"/>
      <c r="E81" s="2"/>
      <c r="F81" s="5"/>
      <c r="I81" s="2"/>
      <c r="J81" s="2" t="str">
        <f t="array" ref="J81">IFERROR(INDEX(Rules!$C$2:$C$100,MATCH(1,(Rules!$A$2:$A$100=C81)*(F81&lt;=Rules!$B$2:$B$100),0)),"L4 – CFO/CEO")</f>
        <v/>
      </c>
      <c r="K81" s="2" t="str">
        <f>IFERROR(VLOOKUP(IF(I81="",J81,I81),Escalation!$A$2:$C$10,2,FALSE),"")</f>
        <v/>
      </c>
      <c r="L81" s="2" t="str">
        <f>IFERROR(VLOOKUP(K81,Escalation!$A$2:$C$10,3,FALSE),"")</f>
        <v/>
      </c>
      <c r="M81" s="2"/>
      <c r="N81" s="4"/>
      <c r="Q81" s="4" t="str">
        <f t="shared" si="1"/>
        <v/>
      </c>
      <c r="R81" s="2" t="str">
        <f t="shared" si="2"/>
        <v/>
      </c>
    </row>
    <row r="82" ht="15.75" customHeight="1">
      <c r="A82" s="4"/>
      <c r="C82" s="2"/>
      <c r="E82" s="2"/>
      <c r="F82" s="5"/>
      <c r="I82" s="2"/>
      <c r="J82" s="2" t="str">
        <f t="array" ref="J82">IFERROR(INDEX(Rules!$C$2:$C$100,MATCH(1,(Rules!$A$2:$A$100=C82)*(F82&lt;=Rules!$B$2:$B$100),0)),"L4 – CFO/CEO")</f>
        <v/>
      </c>
      <c r="K82" s="2" t="str">
        <f>IFERROR(VLOOKUP(IF(I82="",J82,I82),Escalation!$A$2:$C$10,2,FALSE),"")</f>
        <v/>
      </c>
      <c r="L82" s="2" t="str">
        <f>IFERROR(VLOOKUP(K82,Escalation!$A$2:$C$10,3,FALSE),"")</f>
        <v/>
      </c>
      <c r="M82" s="2"/>
      <c r="N82" s="4"/>
      <c r="Q82" s="4" t="str">
        <f t="shared" si="1"/>
        <v/>
      </c>
      <c r="R82" s="2" t="str">
        <f t="shared" si="2"/>
        <v/>
      </c>
    </row>
    <row r="83" ht="15.75" customHeight="1">
      <c r="A83" s="4"/>
      <c r="C83" s="2"/>
      <c r="E83" s="2"/>
      <c r="F83" s="5"/>
      <c r="I83" s="2"/>
      <c r="J83" s="2" t="str">
        <f t="array" ref="J83">IFERROR(INDEX(Rules!$C$2:$C$100,MATCH(1,(Rules!$A$2:$A$100=C83)*(F83&lt;=Rules!$B$2:$B$100),0)),"L4 – CFO/CEO")</f>
        <v/>
      </c>
      <c r="K83" s="2" t="str">
        <f>IFERROR(VLOOKUP(IF(I83="",J83,I83),Escalation!$A$2:$C$10,2,FALSE),"")</f>
        <v/>
      </c>
      <c r="L83" s="2" t="str">
        <f>IFERROR(VLOOKUP(K83,Escalation!$A$2:$C$10,3,FALSE),"")</f>
        <v/>
      </c>
      <c r="M83" s="2"/>
      <c r="N83" s="4"/>
      <c r="Q83" s="4" t="str">
        <f t="shared" si="1"/>
        <v/>
      </c>
      <c r="R83" s="2" t="str">
        <f t="shared" si="2"/>
        <v/>
      </c>
    </row>
    <row r="84" ht="15.75" customHeight="1">
      <c r="A84" s="4"/>
      <c r="C84" s="2"/>
      <c r="E84" s="2"/>
      <c r="F84" s="5"/>
      <c r="I84" s="2"/>
      <c r="J84" s="2" t="str">
        <f t="array" ref="J84">IFERROR(INDEX(Rules!$C$2:$C$100,MATCH(1,(Rules!$A$2:$A$100=C84)*(F84&lt;=Rules!$B$2:$B$100),0)),"L4 – CFO/CEO")</f>
        <v/>
      </c>
      <c r="K84" s="2" t="str">
        <f>IFERROR(VLOOKUP(IF(I84="",J84,I84),Escalation!$A$2:$C$10,2,FALSE),"")</f>
        <v/>
      </c>
      <c r="L84" s="2" t="str">
        <f>IFERROR(VLOOKUP(K84,Escalation!$A$2:$C$10,3,FALSE),"")</f>
        <v/>
      </c>
      <c r="M84" s="2"/>
      <c r="N84" s="4"/>
      <c r="Q84" s="4" t="str">
        <f t="shared" si="1"/>
        <v/>
      </c>
      <c r="R84" s="2" t="str">
        <f t="shared" si="2"/>
        <v/>
      </c>
    </row>
    <row r="85" ht="15.75" customHeight="1">
      <c r="A85" s="4"/>
      <c r="C85" s="2"/>
      <c r="E85" s="2"/>
      <c r="F85" s="5"/>
      <c r="I85" s="2"/>
      <c r="J85" s="2" t="str">
        <f t="array" ref="J85">IFERROR(INDEX(Rules!$C$2:$C$100,MATCH(1,(Rules!$A$2:$A$100=C85)*(F85&lt;=Rules!$B$2:$B$100),0)),"L4 – CFO/CEO")</f>
        <v/>
      </c>
      <c r="K85" s="2" t="str">
        <f>IFERROR(VLOOKUP(IF(I85="",J85,I85),Escalation!$A$2:$C$10,2,FALSE),"")</f>
        <v/>
      </c>
      <c r="L85" s="2" t="str">
        <f>IFERROR(VLOOKUP(K85,Escalation!$A$2:$C$10,3,FALSE),"")</f>
        <v/>
      </c>
      <c r="M85" s="2"/>
      <c r="N85" s="4"/>
      <c r="Q85" s="4" t="str">
        <f t="shared" si="1"/>
        <v/>
      </c>
      <c r="R85" s="2" t="str">
        <f t="shared" si="2"/>
        <v/>
      </c>
    </row>
    <row r="86" ht="15.75" customHeight="1">
      <c r="A86" s="4"/>
      <c r="C86" s="2"/>
      <c r="E86" s="2"/>
      <c r="F86" s="5"/>
      <c r="I86" s="2"/>
      <c r="J86" s="2" t="str">
        <f t="array" ref="J86">IFERROR(INDEX(Rules!$C$2:$C$100,MATCH(1,(Rules!$A$2:$A$100=C86)*(F86&lt;=Rules!$B$2:$B$100),0)),"L4 – CFO/CEO")</f>
        <v/>
      </c>
      <c r="K86" s="2" t="str">
        <f>IFERROR(VLOOKUP(IF(I86="",J86,I86),Escalation!$A$2:$C$10,2,FALSE),"")</f>
        <v/>
      </c>
      <c r="L86" s="2" t="str">
        <f>IFERROR(VLOOKUP(K86,Escalation!$A$2:$C$10,3,FALSE),"")</f>
        <v/>
      </c>
      <c r="M86" s="2"/>
      <c r="N86" s="4"/>
      <c r="Q86" s="4" t="str">
        <f t="shared" si="1"/>
        <v/>
      </c>
      <c r="R86" s="2" t="str">
        <f t="shared" si="2"/>
        <v/>
      </c>
    </row>
    <row r="87" ht="15.75" customHeight="1">
      <c r="A87" s="4"/>
      <c r="C87" s="2"/>
      <c r="E87" s="2"/>
      <c r="F87" s="5"/>
      <c r="I87" s="2"/>
      <c r="J87" s="2" t="str">
        <f t="array" ref="J87">IFERROR(INDEX(Rules!$C$2:$C$100,MATCH(1,(Rules!$A$2:$A$100=C87)*(F87&lt;=Rules!$B$2:$B$100),0)),"L4 – CFO/CEO")</f>
        <v/>
      </c>
      <c r="K87" s="2" t="str">
        <f>IFERROR(VLOOKUP(IF(I87="",J87,I87),Escalation!$A$2:$C$10,2,FALSE),"")</f>
        <v/>
      </c>
      <c r="L87" s="2" t="str">
        <f>IFERROR(VLOOKUP(K87,Escalation!$A$2:$C$10,3,FALSE),"")</f>
        <v/>
      </c>
      <c r="M87" s="2"/>
      <c r="N87" s="4"/>
      <c r="Q87" s="4" t="str">
        <f t="shared" si="1"/>
        <v/>
      </c>
      <c r="R87" s="2" t="str">
        <f t="shared" si="2"/>
        <v/>
      </c>
    </row>
    <row r="88" ht="15.75" customHeight="1">
      <c r="A88" s="4"/>
      <c r="C88" s="2"/>
      <c r="E88" s="2"/>
      <c r="F88" s="5"/>
      <c r="I88" s="2"/>
      <c r="J88" s="2" t="str">
        <f t="array" ref="J88">IFERROR(INDEX(Rules!$C$2:$C$100,MATCH(1,(Rules!$A$2:$A$100=C88)*(F88&lt;=Rules!$B$2:$B$100),0)),"L4 – CFO/CEO")</f>
        <v/>
      </c>
      <c r="K88" s="2" t="str">
        <f>IFERROR(VLOOKUP(IF(I88="",J88,I88),Escalation!$A$2:$C$10,2,FALSE),"")</f>
        <v/>
      </c>
      <c r="L88" s="2" t="str">
        <f>IFERROR(VLOOKUP(K88,Escalation!$A$2:$C$10,3,FALSE),"")</f>
        <v/>
      </c>
      <c r="M88" s="2"/>
      <c r="N88" s="4"/>
      <c r="Q88" s="4" t="str">
        <f t="shared" si="1"/>
        <v/>
      </c>
      <c r="R88" s="2" t="str">
        <f t="shared" si="2"/>
        <v/>
      </c>
    </row>
    <row r="89" ht="15.75" customHeight="1">
      <c r="A89" s="4"/>
      <c r="C89" s="2"/>
      <c r="E89" s="2"/>
      <c r="F89" s="5"/>
      <c r="I89" s="2"/>
      <c r="J89" s="2" t="str">
        <f t="array" ref="J89">IFERROR(INDEX(Rules!$C$2:$C$100,MATCH(1,(Rules!$A$2:$A$100=C89)*(F89&lt;=Rules!$B$2:$B$100),0)),"L4 – CFO/CEO")</f>
        <v/>
      </c>
      <c r="K89" s="2" t="str">
        <f>IFERROR(VLOOKUP(IF(I89="",J89,I89),Escalation!$A$2:$C$10,2,FALSE),"")</f>
        <v/>
      </c>
      <c r="L89" s="2" t="str">
        <f>IFERROR(VLOOKUP(K89,Escalation!$A$2:$C$10,3,FALSE),"")</f>
        <v/>
      </c>
      <c r="M89" s="2"/>
      <c r="N89" s="4"/>
      <c r="Q89" s="4" t="str">
        <f t="shared" si="1"/>
        <v/>
      </c>
      <c r="R89" s="2" t="str">
        <f t="shared" si="2"/>
        <v/>
      </c>
    </row>
    <row r="90" ht="15.75" customHeight="1">
      <c r="A90" s="4"/>
      <c r="C90" s="2"/>
      <c r="E90" s="2"/>
      <c r="F90" s="5"/>
      <c r="I90" s="2"/>
      <c r="J90" s="2" t="str">
        <f t="array" ref="J90">IFERROR(INDEX(Rules!$C$2:$C$100,MATCH(1,(Rules!$A$2:$A$100=C90)*(F90&lt;=Rules!$B$2:$B$100),0)),"L4 – CFO/CEO")</f>
        <v/>
      </c>
      <c r="K90" s="2" t="str">
        <f>IFERROR(VLOOKUP(IF(I90="",J90,I90),Escalation!$A$2:$C$10,2,FALSE),"")</f>
        <v/>
      </c>
      <c r="L90" s="2" t="str">
        <f>IFERROR(VLOOKUP(K90,Escalation!$A$2:$C$10,3,FALSE),"")</f>
        <v/>
      </c>
      <c r="M90" s="2"/>
      <c r="N90" s="4"/>
      <c r="Q90" s="4" t="str">
        <f t="shared" si="1"/>
        <v/>
      </c>
      <c r="R90" s="2" t="str">
        <f t="shared" si="2"/>
        <v/>
      </c>
    </row>
    <row r="91" ht="15.75" customHeight="1">
      <c r="A91" s="4"/>
      <c r="C91" s="2"/>
      <c r="E91" s="2"/>
      <c r="F91" s="5"/>
      <c r="I91" s="2"/>
      <c r="J91" s="2" t="str">
        <f t="array" ref="J91">IFERROR(INDEX(Rules!$C$2:$C$100,MATCH(1,(Rules!$A$2:$A$100=C91)*(F91&lt;=Rules!$B$2:$B$100),0)),"L4 – CFO/CEO")</f>
        <v/>
      </c>
      <c r="K91" s="2" t="str">
        <f>IFERROR(VLOOKUP(IF(I91="",J91,I91),Escalation!$A$2:$C$10,2,FALSE),"")</f>
        <v/>
      </c>
      <c r="L91" s="2" t="str">
        <f>IFERROR(VLOOKUP(K91,Escalation!$A$2:$C$10,3,FALSE),"")</f>
        <v/>
      </c>
      <c r="M91" s="2"/>
      <c r="N91" s="4"/>
      <c r="Q91" s="4" t="str">
        <f t="shared" si="1"/>
        <v/>
      </c>
      <c r="R91" s="2" t="str">
        <f t="shared" si="2"/>
        <v/>
      </c>
    </row>
    <row r="92" ht="15.75" customHeight="1">
      <c r="A92" s="4"/>
      <c r="C92" s="2"/>
      <c r="E92" s="2"/>
      <c r="F92" s="5"/>
      <c r="I92" s="2"/>
      <c r="J92" s="2" t="str">
        <f t="array" ref="J92">IFERROR(INDEX(Rules!$C$2:$C$100,MATCH(1,(Rules!$A$2:$A$100=C92)*(F92&lt;=Rules!$B$2:$B$100),0)),"L4 – CFO/CEO")</f>
        <v/>
      </c>
      <c r="K92" s="2" t="str">
        <f>IFERROR(VLOOKUP(IF(I92="",J92,I92),Escalation!$A$2:$C$10,2,FALSE),"")</f>
        <v/>
      </c>
      <c r="L92" s="2" t="str">
        <f>IFERROR(VLOOKUP(K92,Escalation!$A$2:$C$10,3,FALSE),"")</f>
        <v/>
      </c>
      <c r="M92" s="2"/>
      <c r="N92" s="4"/>
      <c r="Q92" s="4" t="str">
        <f t="shared" si="1"/>
        <v/>
      </c>
      <c r="R92" s="2" t="str">
        <f t="shared" si="2"/>
        <v/>
      </c>
    </row>
    <row r="93" ht="15.75" customHeight="1">
      <c r="A93" s="4"/>
      <c r="C93" s="2"/>
      <c r="E93" s="2"/>
      <c r="F93" s="5"/>
      <c r="I93" s="2"/>
      <c r="J93" s="2" t="str">
        <f t="array" ref="J93">IFERROR(INDEX(Rules!$C$2:$C$100,MATCH(1,(Rules!$A$2:$A$100=C93)*(F93&lt;=Rules!$B$2:$B$100),0)),"L4 – CFO/CEO")</f>
        <v/>
      </c>
      <c r="K93" s="2" t="str">
        <f>IFERROR(VLOOKUP(IF(I93="",J93,I93),Escalation!$A$2:$C$10,2,FALSE),"")</f>
        <v/>
      </c>
      <c r="L93" s="2" t="str">
        <f>IFERROR(VLOOKUP(K93,Escalation!$A$2:$C$10,3,FALSE),"")</f>
        <v/>
      </c>
      <c r="M93" s="2"/>
      <c r="N93" s="4"/>
      <c r="Q93" s="4" t="str">
        <f t="shared" si="1"/>
        <v/>
      </c>
      <c r="R93" s="2" t="str">
        <f t="shared" si="2"/>
        <v/>
      </c>
    </row>
    <row r="94" ht="15.75" customHeight="1">
      <c r="A94" s="4"/>
      <c r="C94" s="2"/>
      <c r="E94" s="2"/>
      <c r="F94" s="5"/>
      <c r="I94" s="2"/>
      <c r="J94" s="2" t="str">
        <f t="array" ref="J94">IFERROR(INDEX(Rules!$C$2:$C$100,MATCH(1,(Rules!$A$2:$A$100=C94)*(F94&lt;=Rules!$B$2:$B$100),0)),"L4 – CFO/CEO")</f>
        <v/>
      </c>
      <c r="K94" s="2" t="str">
        <f>IFERROR(VLOOKUP(IF(I94="",J94,I94),Escalation!$A$2:$C$10,2,FALSE),"")</f>
        <v/>
      </c>
      <c r="L94" s="2" t="str">
        <f>IFERROR(VLOOKUP(K94,Escalation!$A$2:$C$10,3,FALSE),"")</f>
        <v/>
      </c>
      <c r="M94" s="2"/>
      <c r="N94" s="4"/>
      <c r="Q94" s="4" t="str">
        <f t="shared" si="1"/>
        <v/>
      </c>
      <c r="R94" s="2" t="str">
        <f t="shared" si="2"/>
        <v/>
      </c>
    </row>
    <row r="95" ht="15.75" customHeight="1">
      <c r="A95" s="4"/>
      <c r="C95" s="2"/>
      <c r="E95" s="2"/>
      <c r="F95" s="5"/>
      <c r="I95" s="2"/>
      <c r="J95" s="2" t="str">
        <f t="array" ref="J95">IFERROR(INDEX(Rules!$C$2:$C$100,MATCH(1,(Rules!$A$2:$A$100=C95)*(F95&lt;=Rules!$B$2:$B$100),0)),"L4 – CFO/CEO")</f>
        <v/>
      </c>
      <c r="K95" s="2" t="str">
        <f>IFERROR(VLOOKUP(IF(I95="",J95,I95),Escalation!$A$2:$C$10,2,FALSE),"")</f>
        <v/>
      </c>
      <c r="L95" s="2" t="str">
        <f>IFERROR(VLOOKUP(K95,Escalation!$A$2:$C$10,3,FALSE),"")</f>
        <v/>
      </c>
      <c r="M95" s="2"/>
      <c r="N95" s="4"/>
      <c r="Q95" s="4" t="str">
        <f t="shared" si="1"/>
        <v/>
      </c>
      <c r="R95" s="2" t="str">
        <f t="shared" si="2"/>
        <v/>
      </c>
    </row>
    <row r="96" ht="15.75" customHeight="1">
      <c r="A96" s="4"/>
      <c r="C96" s="2"/>
      <c r="E96" s="2"/>
      <c r="F96" s="5"/>
      <c r="I96" s="2"/>
      <c r="J96" s="2" t="str">
        <f t="array" ref="J96">IFERROR(INDEX(Rules!$C$2:$C$100,MATCH(1,(Rules!$A$2:$A$100=C96)*(F96&lt;=Rules!$B$2:$B$100),0)),"L4 – CFO/CEO")</f>
        <v/>
      </c>
      <c r="K96" s="2" t="str">
        <f>IFERROR(VLOOKUP(IF(I96="",J96,I96),Escalation!$A$2:$C$10,2,FALSE),"")</f>
        <v/>
      </c>
      <c r="L96" s="2" t="str">
        <f>IFERROR(VLOOKUP(K96,Escalation!$A$2:$C$10,3,FALSE),"")</f>
        <v/>
      </c>
      <c r="M96" s="2"/>
      <c r="N96" s="4"/>
      <c r="Q96" s="4" t="str">
        <f t="shared" si="1"/>
        <v/>
      </c>
      <c r="R96" s="2" t="str">
        <f t="shared" si="2"/>
        <v/>
      </c>
    </row>
    <row r="97" ht="15.75" customHeight="1">
      <c r="A97" s="4"/>
      <c r="C97" s="2"/>
      <c r="E97" s="2"/>
      <c r="F97" s="5"/>
      <c r="I97" s="2"/>
      <c r="J97" s="2" t="str">
        <f t="array" ref="J97">IFERROR(INDEX(Rules!$C$2:$C$100,MATCH(1,(Rules!$A$2:$A$100=C97)*(F97&lt;=Rules!$B$2:$B$100),0)),"L4 – CFO/CEO")</f>
        <v/>
      </c>
      <c r="K97" s="2" t="str">
        <f>IFERROR(VLOOKUP(IF(I97="",J97,I97),Escalation!$A$2:$C$10,2,FALSE),"")</f>
        <v/>
      </c>
      <c r="L97" s="2" t="str">
        <f>IFERROR(VLOOKUP(K97,Escalation!$A$2:$C$10,3,FALSE),"")</f>
        <v/>
      </c>
      <c r="M97" s="2"/>
      <c r="N97" s="4"/>
      <c r="Q97" s="4" t="str">
        <f t="shared" si="1"/>
        <v/>
      </c>
      <c r="R97" s="2" t="str">
        <f t="shared" si="2"/>
        <v/>
      </c>
    </row>
    <row r="98" ht="15.75" customHeight="1">
      <c r="A98" s="4"/>
      <c r="C98" s="2"/>
      <c r="E98" s="2"/>
      <c r="F98" s="5"/>
      <c r="I98" s="2"/>
      <c r="J98" s="2" t="str">
        <f t="array" ref="J98">IFERROR(INDEX(Rules!$C$2:$C$100,MATCH(1,(Rules!$A$2:$A$100=C98)*(F98&lt;=Rules!$B$2:$B$100),0)),"L4 – CFO/CEO")</f>
        <v/>
      </c>
      <c r="K98" s="2" t="str">
        <f>IFERROR(VLOOKUP(IF(I98="",J98,I98),Escalation!$A$2:$C$10,2,FALSE),"")</f>
        <v/>
      </c>
      <c r="L98" s="2" t="str">
        <f>IFERROR(VLOOKUP(K98,Escalation!$A$2:$C$10,3,FALSE),"")</f>
        <v/>
      </c>
      <c r="M98" s="2"/>
      <c r="N98" s="4"/>
      <c r="Q98" s="4" t="str">
        <f t="shared" si="1"/>
        <v/>
      </c>
      <c r="R98" s="2" t="str">
        <f t="shared" si="2"/>
        <v/>
      </c>
    </row>
    <row r="99" ht="15.75" customHeight="1">
      <c r="A99" s="4"/>
      <c r="C99" s="2"/>
      <c r="E99" s="2"/>
      <c r="F99" s="5"/>
      <c r="I99" s="2"/>
      <c r="J99" s="2" t="str">
        <f t="array" ref="J99">IFERROR(INDEX(Rules!$C$2:$C$100,MATCH(1,(Rules!$A$2:$A$100=C99)*(F99&lt;=Rules!$B$2:$B$100),0)),"L4 – CFO/CEO")</f>
        <v/>
      </c>
      <c r="K99" s="2" t="str">
        <f>IFERROR(VLOOKUP(IF(I99="",J99,I99),Escalation!$A$2:$C$10,2,FALSE),"")</f>
        <v/>
      </c>
      <c r="L99" s="2" t="str">
        <f>IFERROR(VLOOKUP(K99,Escalation!$A$2:$C$10,3,FALSE),"")</f>
        <v/>
      </c>
      <c r="M99" s="2"/>
      <c r="N99" s="4"/>
      <c r="Q99" s="4" t="str">
        <f t="shared" si="1"/>
        <v/>
      </c>
      <c r="R99" s="2" t="str">
        <f t="shared" si="2"/>
        <v/>
      </c>
    </row>
    <row r="100" ht="15.75" customHeight="1">
      <c r="A100" s="4"/>
      <c r="C100" s="2"/>
      <c r="E100" s="2"/>
      <c r="F100" s="5"/>
      <c r="I100" s="2"/>
      <c r="J100" s="2" t="str">
        <f t="array" ref="J100">IFERROR(INDEX(Rules!$C$2:$C$100,MATCH(1,(Rules!$A$2:$A$100=C100)*(F100&lt;=Rules!$B$2:$B$100),0)),"L4 – CFO/CEO")</f>
        <v/>
      </c>
      <c r="K100" s="2" t="str">
        <f>IFERROR(VLOOKUP(IF(I100="",J100,I100),Escalation!$A$2:$C$10,2,FALSE),"")</f>
        <v/>
      </c>
      <c r="L100" s="2" t="str">
        <f>IFERROR(VLOOKUP(K100,Escalation!$A$2:$C$10,3,FALSE),"")</f>
        <v/>
      </c>
      <c r="M100" s="2"/>
      <c r="N100" s="4"/>
      <c r="Q100" s="4" t="str">
        <f t="shared" si="1"/>
        <v/>
      </c>
      <c r="R100" s="2" t="str">
        <f t="shared" si="2"/>
        <v/>
      </c>
    </row>
    <row r="101" ht="15.75" customHeight="1">
      <c r="A101" s="4"/>
      <c r="C101" s="2"/>
      <c r="E101" s="2"/>
      <c r="F101" s="5"/>
      <c r="I101" s="2"/>
      <c r="J101" s="2" t="str">
        <f t="array" ref="J101">IFERROR(INDEX(Rules!$C$2:$C$100,MATCH(1,(Rules!$A$2:$A$100=C101)*(F101&lt;=Rules!$B$2:$B$100),0)),"L4 – CFO/CEO")</f>
        <v/>
      </c>
      <c r="K101" s="2" t="str">
        <f>IFERROR(VLOOKUP(IF(I101="",J101,I101),Escalation!$A$2:$C$10,2,FALSE),"")</f>
        <v/>
      </c>
      <c r="L101" s="2" t="str">
        <f>IFERROR(VLOOKUP(K101,Escalation!$A$2:$C$10,3,FALSE),"")</f>
        <v/>
      </c>
      <c r="M101" s="2"/>
      <c r="N101" s="4"/>
      <c r="Q101" s="4" t="str">
        <f t="shared" si="1"/>
        <v/>
      </c>
      <c r="R101" s="2" t="str">
        <f t="shared" si="2"/>
        <v/>
      </c>
    </row>
    <row r="102" ht="15.75" customHeight="1">
      <c r="A102" s="4"/>
      <c r="C102" s="2"/>
      <c r="E102" s="2"/>
      <c r="F102" s="5"/>
      <c r="I102" s="2"/>
      <c r="J102" s="2" t="str">
        <f t="array" ref="J102">IFERROR(INDEX(Rules!$C$2:$C$100,MATCH(1,(Rules!$A$2:$A$100=C102)*(F102&lt;=Rules!$B$2:$B$100),0)),"L4 – CFO/CEO")</f>
        <v/>
      </c>
      <c r="K102" s="2" t="str">
        <f>IFERROR(VLOOKUP(IF(I102="",J102,I102),Escalation!$A$2:$C$10,2,FALSE),"")</f>
        <v/>
      </c>
      <c r="L102" s="2" t="str">
        <f>IFERROR(VLOOKUP(K102,Escalation!$A$2:$C$10,3,FALSE),"")</f>
        <v/>
      </c>
      <c r="M102" s="2"/>
      <c r="N102" s="4"/>
      <c r="Q102" s="4" t="str">
        <f t="shared" si="1"/>
        <v/>
      </c>
      <c r="R102" s="2" t="str">
        <f t="shared" si="2"/>
        <v/>
      </c>
    </row>
    <row r="103" ht="15.75" customHeight="1">
      <c r="A103" s="4"/>
      <c r="C103" s="2"/>
      <c r="E103" s="2"/>
      <c r="F103" s="5"/>
      <c r="I103" s="2"/>
      <c r="J103" s="2" t="str">
        <f t="array" ref="J103">IFERROR(INDEX(Rules!$C$2:$C$100,MATCH(1,(Rules!$A$2:$A$100=C103)*(F103&lt;=Rules!$B$2:$B$100),0)),"L4 – CFO/CEO")</f>
        <v/>
      </c>
      <c r="K103" s="2" t="str">
        <f>IFERROR(VLOOKUP(IF(I103="",J103,I103),Escalation!$A$2:$C$10,2,FALSE),"")</f>
        <v/>
      </c>
      <c r="L103" s="2" t="str">
        <f>IFERROR(VLOOKUP(K103,Escalation!$A$2:$C$10,3,FALSE),"")</f>
        <v/>
      </c>
      <c r="M103" s="2"/>
      <c r="N103" s="4"/>
      <c r="Q103" s="4" t="str">
        <f t="shared" si="1"/>
        <v/>
      </c>
      <c r="R103" s="2" t="str">
        <f t="shared" si="2"/>
        <v/>
      </c>
    </row>
    <row r="104" ht="15.75" customHeight="1">
      <c r="A104" s="4"/>
      <c r="C104" s="2"/>
      <c r="E104" s="2"/>
      <c r="F104" s="5"/>
      <c r="I104" s="2"/>
      <c r="J104" s="2" t="str">
        <f t="array" ref="J104">IFERROR(INDEX(Rules!$C$2:$C$100,MATCH(1,(Rules!$A$2:$A$100=C104)*(F104&lt;=Rules!$B$2:$B$100),0)),"L4 – CFO/CEO")</f>
        <v/>
      </c>
      <c r="K104" s="2" t="str">
        <f>IFERROR(VLOOKUP(IF(I104="",J104,I104),Escalation!$A$2:$C$10,2,FALSE),"")</f>
        <v/>
      </c>
      <c r="L104" s="2" t="str">
        <f>IFERROR(VLOOKUP(K104,Escalation!$A$2:$C$10,3,FALSE),"")</f>
        <v/>
      </c>
      <c r="M104" s="2"/>
      <c r="N104" s="4"/>
      <c r="Q104" s="4" t="str">
        <f t="shared" si="1"/>
        <v/>
      </c>
      <c r="R104" s="2" t="str">
        <f t="shared" si="2"/>
        <v/>
      </c>
    </row>
    <row r="105" ht="15.75" customHeight="1">
      <c r="A105" s="4"/>
      <c r="C105" s="2"/>
      <c r="E105" s="2"/>
      <c r="F105" s="5"/>
      <c r="I105" s="2"/>
      <c r="J105" s="2" t="str">
        <f t="array" ref="J105">IFERROR(INDEX(Rules!$C$2:$C$100,MATCH(1,(Rules!$A$2:$A$100=C105)*(F105&lt;=Rules!$B$2:$B$100),0)),"L4 – CFO/CEO")</f>
        <v/>
      </c>
      <c r="K105" s="2" t="str">
        <f>IFERROR(VLOOKUP(IF(I105="",J105,I105),Escalation!$A$2:$C$10,2,FALSE),"")</f>
        <v/>
      </c>
      <c r="L105" s="2" t="str">
        <f>IFERROR(VLOOKUP(K105,Escalation!$A$2:$C$10,3,FALSE),"")</f>
        <v/>
      </c>
      <c r="M105" s="2"/>
      <c r="N105" s="4"/>
      <c r="Q105" s="4" t="str">
        <f t="shared" si="1"/>
        <v/>
      </c>
      <c r="R105" s="2" t="str">
        <f t="shared" si="2"/>
        <v/>
      </c>
    </row>
    <row r="106" ht="15.75" customHeight="1">
      <c r="A106" s="4"/>
      <c r="C106" s="2"/>
      <c r="E106" s="2"/>
      <c r="F106" s="5"/>
      <c r="I106" s="2"/>
      <c r="J106" s="2" t="str">
        <f t="array" ref="J106">IFERROR(INDEX(Rules!$C$2:$C$100,MATCH(1,(Rules!$A$2:$A$100=C106)*(F106&lt;=Rules!$B$2:$B$100),0)),"L4 – CFO/CEO")</f>
        <v/>
      </c>
      <c r="K106" s="2" t="str">
        <f>IFERROR(VLOOKUP(IF(I106="",J106,I106),Escalation!$A$2:$C$10,2,FALSE),"")</f>
        <v/>
      </c>
      <c r="L106" s="2" t="str">
        <f>IFERROR(VLOOKUP(K106,Escalation!$A$2:$C$10,3,FALSE),"")</f>
        <v/>
      </c>
      <c r="M106" s="2"/>
      <c r="N106" s="4"/>
      <c r="Q106" s="4" t="str">
        <f t="shared" si="1"/>
        <v/>
      </c>
      <c r="R106" s="2" t="str">
        <f t="shared" si="2"/>
        <v/>
      </c>
    </row>
    <row r="107" ht="15.75" customHeight="1">
      <c r="A107" s="4"/>
      <c r="C107" s="2"/>
      <c r="E107" s="2"/>
      <c r="F107" s="5"/>
      <c r="I107" s="2"/>
      <c r="J107" s="2" t="str">
        <f t="array" ref="J107">IFERROR(INDEX(Rules!$C$2:$C$100,MATCH(1,(Rules!$A$2:$A$100=C107)*(F107&lt;=Rules!$B$2:$B$100),0)),"L4 – CFO/CEO")</f>
        <v/>
      </c>
      <c r="K107" s="2" t="str">
        <f>IFERROR(VLOOKUP(IF(I107="",J107,I107),Escalation!$A$2:$C$10,2,FALSE),"")</f>
        <v/>
      </c>
      <c r="L107" s="2" t="str">
        <f>IFERROR(VLOOKUP(K107,Escalation!$A$2:$C$10,3,FALSE),"")</f>
        <v/>
      </c>
      <c r="M107" s="2"/>
      <c r="N107" s="4"/>
      <c r="Q107" s="4" t="str">
        <f t="shared" si="1"/>
        <v/>
      </c>
      <c r="R107" s="2" t="str">
        <f t="shared" si="2"/>
        <v/>
      </c>
    </row>
    <row r="108" ht="15.75" customHeight="1">
      <c r="A108" s="4"/>
      <c r="C108" s="2"/>
      <c r="E108" s="2"/>
      <c r="F108" s="5"/>
      <c r="I108" s="2"/>
      <c r="J108" s="2" t="str">
        <f t="array" ref="J108">IFERROR(INDEX(Rules!$C$2:$C$100,MATCH(1,(Rules!$A$2:$A$100=C108)*(F108&lt;=Rules!$B$2:$B$100),0)),"L4 – CFO/CEO")</f>
        <v/>
      </c>
      <c r="K108" s="2" t="str">
        <f>IFERROR(VLOOKUP(IF(I108="",J108,I108),Escalation!$A$2:$C$10,2,FALSE),"")</f>
        <v/>
      </c>
      <c r="L108" s="2" t="str">
        <f>IFERROR(VLOOKUP(K108,Escalation!$A$2:$C$10,3,FALSE),"")</f>
        <v/>
      </c>
      <c r="M108" s="2"/>
      <c r="N108" s="4"/>
      <c r="Q108" s="4" t="str">
        <f t="shared" si="1"/>
        <v/>
      </c>
      <c r="R108" s="2" t="str">
        <f t="shared" si="2"/>
        <v/>
      </c>
    </row>
    <row r="109" ht="15.75" customHeight="1">
      <c r="A109" s="4"/>
      <c r="C109" s="2"/>
      <c r="E109" s="2"/>
      <c r="F109" s="5"/>
      <c r="I109" s="2"/>
      <c r="J109" s="2" t="str">
        <f t="array" ref="J109">IFERROR(INDEX(Rules!$C$2:$C$100,MATCH(1,(Rules!$A$2:$A$100=C109)*(F109&lt;=Rules!$B$2:$B$100),0)),"L4 – CFO/CEO")</f>
        <v/>
      </c>
      <c r="K109" s="2" t="str">
        <f>IFERROR(VLOOKUP(IF(I109="",J109,I109),Escalation!$A$2:$C$10,2,FALSE),"")</f>
        <v/>
      </c>
      <c r="L109" s="2" t="str">
        <f>IFERROR(VLOOKUP(K109,Escalation!$A$2:$C$10,3,FALSE),"")</f>
        <v/>
      </c>
      <c r="M109" s="2"/>
      <c r="N109" s="4"/>
      <c r="Q109" s="4" t="str">
        <f t="shared" si="1"/>
        <v/>
      </c>
      <c r="R109" s="2" t="str">
        <f t="shared" si="2"/>
        <v/>
      </c>
    </row>
    <row r="110" ht="15.75" customHeight="1">
      <c r="A110" s="4"/>
      <c r="C110" s="2"/>
      <c r="E110" s="2"/>
      <c r="F110" s="5"/>
      <c r="I110" s="2"/>
      <c r="J110" s="2" t="str">
        <f t="array" ref="J110">IFERROR(INDEX(Rules!$C$2:$C$100,MATCH(1,(Rules!$A$2:$A$100=C110)*(F110&lt;=Rules!$B$2:$B$100),0)),"L4 – CFO/CEO")</f>
        <v/>
      </c>
      <c r="K110" s="2" t="str">
        <f>IFERROR(VLOOKUP(IF(I110="",J110,I110),Escalation!$A$2:$C$10,2,FALSE),"")</f>
        <v/>
      </c>
      <c r="L110" s="2" t="str">
        <f>IFERROR(VLOOKUP(K110,Escalation!$A$2:$C$10,3,FALSE),"")</f>
        <v/>
      </c>
      <c r="M110" s="2"/>
      <c r="N110" s="4"/>
      <c r="Q110" s="4" t="str">
        <f t="shared" si="1"/>
        <v/>
      </c>
      <c r="R110" s="2" t="str">
        <f t="shared" si="2"/>
        <v/>
      </c>
    </row>
    <row r="111" ht="15.75" customHeight="1">
      <c r="A111" s="4"/>
      <c r="C111" s="2"/>
      <c r="E111" s="2"/>
      <c r="F111" s="5"/>
      <c r="I111" s="2"/>
      <c r="J111" s="2" t="str">
        <f t="array" ref="J111">IFERROR(INDEX(Rules!$C$2:$C$100,MATCH(1,(Rules!$A$2:$A$100=C111)*(F111&lt;=Rules!$B$2:$B$100),0)),"L4 – CFO/CEO")</f>
        <v/>
      </c>
      <c r="K111" s="2" t="str">
        <f>IFERROR(VLOOKUP(IF(I111="",J111,I111),Escalation!$A$2:$C$10,2,FALSE),"")</f>
        <v/>
      </c>
      <c r="L111" s="2" t="str">
        <f>IFERROR(VLOOKUP(K111,Escalation!$A$2:$C$10,3,FALSE),"")</f>
        <v/>
      </c>
      <c r="M111" s="2"/>
      <c r="N111" s="4"/>
      <c r="Q111" s="4" t="str">
        <f t="shared" si="1"/>
        <v/>
      </c>
      <c r="R111" s="2" t="str">
        <f t="shared" si="2"/>
        <v/>
      </c>
    </row>
    <row r="112" ht="15.75" customHeight="1">
      <c r="A112" s="4"/>
      <c r="C112" s="2"/>
      <c r="E112" s="2"/>
      <c r="F112" s="5"/>
      <c r="I112" s="2"/>
      <c r="J112" s="2" t="str">
        <f t="array" ref="J112">IFERROR(INDEX(Rules!$C$2:$C$100,MATCH(1,(Rules!$A$2:$A$100=C112)*(F112&lt;=Rules!$B$2:$B$100),0)),"L4 – CFO/CEO")</f>
        <v/>
      </c>
      <c r="K112" s="2" t="str">
        <f>IFERROR(VLOOKUP(IF(I112="",J112,I112),Escalation!$A$2:$C$10,2,FALSE),"")</f>
        <v/>
      </c>
      <c r="L112" s="2" t="str">
        <f>IFERROR(VLOOKUP(K112,Escalation!$A$2:$C$10,3,FALSE),"")</f>
        <v/>
      </c>
      <c r="M112" s="2"/>
      <c r="N112" s="4"/>
      <c r="Q112" s="4" t="str">
        <f t="shared" si="1"/>
        <v/>
      </c>
      <c r="R112" s="2" t="str">
        <f t="shared" si="2"/>
        <v/>
      </c>
    </row>
    <row r="113" ht="15.75" customHeight="1">
      <c r="A113" s="4"/>
      <c r="C113" s="2"/>
      <c r="E113" s="2"/>
      <c r="F113" s="5"/>
      <c r="I113" s="2"/>
      <c r="J113" s="2" t="str">
        <f t="array" ref="J113">IFERROR(INDEX(Rules!$C$2:$C$100,MATCH(1,(Rules!$A$2:$A$100=C113)*(F113&lt;=Rules!$B$2:$B$100),0)),"L4 – CFO/CEO")</f>
        <v/>
      </c>
      <c r="K113" s="2" t="str">
        <f>IFERROR(VLOOKUP(IF(I113="",J113,I113),Escalation!$A$2:$C$10,2,FALSE),"")</f>
        <v/>
      </c>
      <c r="L113" s="2" t="str">
        <f>IFERROR(VLOOKUP(K113,Escalation!$A$2:$C$10,3,FALSE),"")</f>
        <v/>
      </c>
      <c r="M113" s="2"/>
      <c r="N113" s="4"/>
      <c r="Q113" s="4" t="str">
        <f t="shared" si="1"/>
        <v/>
      </c>
      <c r="R113" s="2" t="str">
        <f t="shared" si="2"/>
        <v/>
      </c>
    </row>
    <row r="114" ht="15.75" customHeight="1">
      <c r="A114" s="4"/>
      <c r="C114" s="2"/>
      <c r="E114" s="2"/>
      <c r="F114" s="5"/>
      <c r="I114" s="2"/>
      <c r="J114" s="2" t="str">
        <f t="array" ref="J114">IFERROR(INDEX(Rules!$C$2:$C$100,MATCH(1,(Rules!$A$2:$A$100=C114)*(F114&lt;=Rules!$B$2:$B$100),0)),"L4 – CFO/CEO")</f>
        <v/>
      </c>
      <c r="K114" s="2" t="str">
        <f>IFERROR(VLOOKUP(IF(I114="",J114,I114),Escalation!$A$2:$C$10,2,FALSE),"")</f>
        <v/>
      </c>
      <c r="L114" s="2" t="str">
        <f>IFERROR(VLOOKUP(K114,Escalation!$A$2:$C$10,3,FALSE),"")</f>
        <v/>
      </c>
      <c r="M114" s="2"/>
      <c r="N114" s="4"/>
      <c r="Q114" s="4" t="str">
        <f t="shared" si="1"/>
        <v/>
      </c>
      <c r="R114" s="2" t="str">
        <f t="shared" si="2"/>
        <v/>
      </c>
    </row>
    <row r="115" ht="15.75" customHeight="1">
      <c r="A115" s="4"/>
      <c r="C115" s="2"/>
      <c r="E115" s="2"/>
      <c r="F115" s="5"/>
      <c r="I115" s="2"/>
      <c r="J115" s="2" t="str">
        <f t="array" ref="J115">IFERROR(INDEX(Rules!$C$2:$C$100,MATCH(1,(Rules!$A$2:$A$100=C115)*(F115&lt;=Rules!$B$2:$B$100),0)),"L4 – CFO/CEO")</f>
        <v/>
      </c>
      <c r="K115" s="2" t="str">
        <f>IFERROR(VLOOKUP(IF(I115="",J115,I115),Escalation!$A$2:$C$10,2,FALSE),"")</f>
        <v/>
      </c>
      <c r="L115" s="2" t="str">
        <f>IFERROR(VLOOKUP(K115,Escalation!$A$2:$C$10,3,FALSE),"")</f>
        <v/>
      </c>
      <c r="M115" s="2"/>
      <c r="N115" s="4"/>
      <c r="Q115" s="4" t="str">
        <f t="shared" si="1"/>
        <v/>
      </c>
      <c r="R115" s="2" t="str">
        <f t="shared" si="2"/>
        <v/>
      </c>
    </row>
    <row r="116" ht="15.75" customHeight="1">
      <c r="A116" s="4"/>
      <c r="C116" s="2"/>
      <c r="E116" s="2"/>
      <c r="F116" s="5"/>
      <c r="I116" s="2"/>
      <c r="J116" s="2" t="str">
        <f t="array" ref="J116">IFERROR(INDEX(Rules!$C$2:$C$100,MATCH(1,(Rules!$A$2:$A$100=C116)*(F116&lt;=Rules!$B$2:$B$100),0)),"L4 – CFO/CEO")</f>
        <v/>
      </c>
      <c r="K116" s="2" t="str">
        <f>IFERROR(VLOOKUP(IF(I116="",J116,I116),Escalation!$A$2:$C$10,2,FALSE),"")</f>
        <v/>
      </c>
      <c r="L116" s="2" t="str">
        <f>IFERROR(VLOOKUP(K116,Escalation!$A$2:$C$10,3,FALSE),"")</f>
        <v/>
      </c>
      <c r="M116" s="2"/>
      <c r="N116" s="4"/>
      <c r="Q116" s="4" t="str">
        <f t="shared" si="1"/>
        <v/>
      </c>
      <c r="R116" s="2" t="str">
        <f t="shared" si="2"/>
        <v/>
      </c>
    </row>
    <row r="117" ht="15.75" customHeight="1">
      <c r="A117" s="4"/>
      <c r="C117" s="2"/>
      <c r="E117" s="2"/>
      <c r="F117" s="5"/>
      <c r="I117" s="2"/>
      <c r="J117" s="2" t="str">
        <f t="array" ref="J117">IFERROR(INDEX(Rules!$C$2:$C$100,MATCH(1,(Rules!$A$2:$A$100=C117)*(F117&lt;=Rules!$B$2:$B$100),0)),"L4 – CFO/CEO")</f>
        <v/>
      </c>
      <c r="K117" s="2" t="str">
        <f>IFERROR(VLOOKUP(IF(I117="",J117,I117),Escalation!$A$2:$C$10,2,FALSE),"")</f>
        <v/>
      </c>
      <c r="L117" s="2" t="str">
        <f>IFERROR(VLOOKUP(K117,Escalation!$A$2:$C$10,3,FALSE),"")</f>
        <v/>
      </c>
      <c r="M117" s="2"/>
      <c r="N117" s="4"/>
      <c r="Q117" s="4" t="str">
        <f t="shared" si="1"/>
        <v/>
      </c>
      <c r="R117" s="2" t="str">
        <f t="shared" si="2"/>
        <v/>
      </c>
    </row>
    <row r="118" ht="15.75" customHeight="1">
      <c r="A118" s="4"/>
      <c r="C118" s="2"/>
      <c r="E118" s="2"/>
      <c r="F118" s="5"/>
      <c r="I118" s="2"/>
      <c r="J118" s="2" t="str">
        <f t="array" ref="J118">IFERROR(INDEX(Rules!$C$2:$C$100,MATCH(1,(Rules!$A$2:$A$100=C118)*(F118&lt;=Rules!$B$2:$B$100),0)),"L4 – CFO/CEO")</f>
        <v/>
      </c>
      <c r="K118" s="2" t="str">
        <f>IFERROR(VLOOKUP(IF(I118="",J118,I118),Escalation!$A$2:$C$10,2,FALSE),"")</f>
        <v/>
      </c>
      <c r="L118" s="2" t="str">
        <f>IFERROR(VLOOKUP(K118,Escalation!$A$2:$C$10,3,FALSE),"")</f>
        <v/>
      </c>
      <c r="M118" s="2"/>
      <c r="N118" s="4"/>
      <c r="Q118" s="4" t="str">
        <f t="shared" si="1"/>
        <v/>
      </c>
      <c r="R118" s="2" t="str">
        <f t="shared" si="2"/>
        <v/>
      </c>
    </row>
    <row r="119" ht="15.75" customHeight="1">
      <c r="A119" s="4"/>
      <c r="C119" s="2"/>
      <c r="E119" s="2"/>
      <c r="F119" s="5"/>
      <c r="I119" s="2"/>
      <c r="J119" s="2" t="str">
        <f t="array" ref="J119">IFERROR(INDEX(Rules!$C$2:$C$100,MATCH(1,(Rules!$A$2:$A$100=C119)*(F119&lt;=Rules!$B$2:$B$100),0)),"L4 – CFO/CEO")</f>
        <v/>
      </c>
      <c r="K119" s="2" t="str">
        <f>IFERROR(VLOOKUP(IF(I119="",J119,I119),Escalation!$A$2:$C$10,2,FALSE),"")</f>
        <v/>
      </c>
      <c r="L119" s="2" t="str">
        <f>IFERROR(VLOOKUP(K119,Escalation!$A$2:$C$10,3,FALSE),"")</f>
        <v/>
      </c>
      <c r="M119" s="2"/>
      <c r="N119" s="4"/>
      <c r="Q119" s="4" t="str">
        <f t="shared" si="1"/>
        <v/>
      </c>
      <c r="R119" s="2" t="str">
        <f t="shared" si="2"/>
        <v/>
      </c>
    </row>
    <row r="120" ht="15.75" customHeight="1">
      <c r="A120" s="4"/>
      <c r="C120" s="2"/>
      <c r="E120" s="2"/>
      <c r="F120" s="5"/>
      <c r="I120" s="2"/>
      <c r="J120" s="2" t="str">
        <f t="array" ref="J120">IFERROR(INDEX(Rules!$C$2:$C$100,MATCH(1,(Rules!$A$2:$A$100=C120)*(F120&lt;=Rules!$B$2:$B$100),0)),"L4 – CFO/CEO")</f>
        <v/>
      </c>
      <c r="K120" s="2" t="str">
        <f>IFERROR(VLOOKUP(IF(I120="",J120,I120),Escalation!$A$2:$C$10,2,FALSE),"")</f>
        <v/>
      </c>
      <c r="L120" s="2" t="str">
        <f>IFERROR(VLOOKUP(K120,Escalation!$A$2:$C$10,3,FALSE),"")</f>
        <v/>
      </c>
      <c r="M120" s="2"/>
      <c r="N120" s="4"/>
      <c r="Q120" s="4" t="str">
        <f t="shared" si="1"/>
        <v/>
      </c>
      <c r="R120" s="2" t="str">
        <f t="shared" si="2"/>
        <v/>
      </c>
    </row>
    <row r="121" ht="15.75" customHeight="1">
      <c r="A121" s="4"/>
      <c r="C121" s="2"/>
      <c r="E121" s="2"/>
      <c r="F121" s="5"/>
      <c r="I121" s="2"/>
      <c r="J121" s="2" t="str">
        <f t="array" ref="J121">IFERROR(INDEX(Rules!$C$2:$C$100,MATCH(1,(Rules!$A$2:$A$100=C121)*(F121&lt;=Rules!$B$2:$B$100),0)),"L4 – CFO/CEO")</f>
        <v/>
      </c>
      <c r="K121" s="2" t="str">
        <f>IFERROR(VLOOKUP(IF(I121="",J121,I121),Escalation!$A$2:$C$10,2,FALSE),"")</f>
        <v/>
      </c>
      <c r="L121" s="2" t="str">
        <f>IFERROR(VLOOKUP(K121,Escalation!$A$2:$C$10,3,FALSE),"")</f>
        <v/>
      </c>
      <c r="M121" s="2"/>
      <c r="N121" s="4"/>
      <c r="Q121" s="4" t="str">
        <f t="shared" si="1"/>
        <v/>
      </c>
      <c r="R121" s="2" t="str">
        <f t="shared" si="2"/>
        <v/>
      </c>
    </row>
    <row r="122" ht="15.75" customHeight="1">
      <c r="A122" s="4"/>
      <c r="C122" s="2"/>
      <c r="E122" s="2"/>
      <c r="F122" s="5"/>
      <c r="I122" s="2"/>
      <c r="J122" s="2" t="str">
        <f t="array" ref="J122">IFERROR(INDEX(Rules!$C$2:$C$100,MATCH(1,(Rules!$A$2:$A$100=C122)*(F122&lt;=Rules!$B$2:$B$100),0)),"L4 – CFO/CEO")</f>
        <v/>
      </c>
      <c r="K122" s="2" t="str">
        <f>IFERROR(VLOOKUP(IF(I122="",J122,I122),Escalation!$A$2:$C$10,2,FALSE),"")</f>
        <v/>
      </c>
      <c r="L122" s="2" t="str">
        <f>IFERROR(VLOOKUP(K122,Escalation!$A$2:$C$10,3,FALSE),"")</f>
        <v/>
      </c>
      <c r="M122" s="2"/>
      <c r="N122" s="4"/>
      <c r="Q122" s="4" t="str">
        <f t="shared" si="1"/>
        <v/>
      </c>
      <c r="R122" s="2" t="str">
        <f t="shared" si="2"/>
        <v/>
      </c>
    </row>
    <row r="123" ht="15.75" customHeight="1">
      <c r="A123" s="4"/>
      <c r="C123" s="2"/>
      <c r="E123" s="2"/>
      <c r="F123" s="5"/>
      <c r="I123" s="2"/>
      <c r="J123" s="2" t="str">
        <f t="array" ref="J123">IFERROR(INDEX(Rules!$C$2:$C$100,MATCH(1,(Rules!$A$2:$A$100=C123)*(F123&lt;=Rules!$B$2:$B$100),0)),"L4 – CFO/CEO")</f>
        <v/>
      </c>
      <c r="K123" s="2" t="str">
        <f>IFERROR(VLOOKUP(IF(I123="",J123,I123),Escalation!$A$2:$C$10,2,FALSE),"")</f>
        <v/>
      </c>
      <c r="L123" s="2" t="str">
        <f>IFERROR(VLOOKUP(K123,Escalation!$A$2:$C$10,3,FALSE),"")</f>
        <v/>
      </c>
      <c r="M123" s="2"/>
      <c r="N123" s="4"/>
      <c r="Q123" s="4" t="str">
        <f t="shared" si="1"/>
        <v/>
      </c>
      <c r="R123" s="2" t="str">
        <f t="shared" si="2"/>
        <v/>
      </c>
    </row>
    <row r="124" ht="15.75" customHeight="1">
      <c r="A124" s="4"/>
      <c r="C124" s="2"/>
      <c r="E124" s="2"/>
      <c r="F124" s="5"/>
      <c r="I124" s="2"/>
      <c r="J124" s="2" t="str">
        <f t="array" ref="J124">IFERROR(INDEX(Rules!$C$2:$C$100,MATCH(1,(Rules!$A$2:$A$100=C124)*(F124&lt;=Rules!$B$2:$B$100),0)),"L4 – CFO/CEO")</f>
        <v/>
      </c>
      <c r="K124" s="2" t="str">
        <f>IFERROR(VLOOKUP(IF(I124="",J124,I124),Escalation!$A$2:$C$10,2,FALSE),"")</f>
        <v/>
      </c>
      <c r="L124" s="2" t="str">
        <f>IFERROR(VLOOKUP(K124,Escalation!$A$2:$C$10,3,FALSE),"")</f>
        <v/>
      </c>
      <c r="M124" s="2"/>
      <c r="N124" s="4"/>
      <c r="Q124" s="4" t="str">
        <f t="shared" si="1"/>
        <v/>
      </c>
      <c r="R124" s="2" t="str">
        <f t="shared" si="2"/>
        <v/>
      </c>
    </row>
    <row r="125" ht="15.75" customHeight="1">
      <c r="A125" s="4"/>
      <c r="C125" s="2"/>
      <c r="E125" s="2"/>
      <c r="F125" s="5"/>
      <c r="I125" s="2"/>
      <c r="J125" s="2" t="str">
        <f t="array" ref="J125">IFERROR(INDEX(Rules!$C$2:$C$100,MATCH(1,(Rules!$A$2:$A$100=C125)*(F125&lt;=Rules!$B$2:$B$100),0)),"L4 – CFO/CEO")</f>
        <v/>
      </c>
      <c r="K125" s="2" t="str">
        <f>IFERROR(VLOOKUP(IF(I125="",J125,I125),Escalation!$A$2:$C$10,2,FALSE),"")</f>
        <v/>
      </c>
      <c r="L125" s="2" t="str">
        <f>IFERROR(VLOOKUP(K125,Escalation!$A$2:$C$10,3,FALSE),"")</f>
        <v/>
      </c>
      <c r="M125" s="2"/>
      <c r="N125" s="4"/>
      <c r="Q125" s="4" t="str">
        <f t="shared" si="1"/>
        <v/>
      </c>
      <c r="R125" s="2" t="str">
        <f t="shared" si="2"/>
        <v/>
      </c>
    </row>
    <row r="126" ht="15.75" customHeight="1">
      <c r="A126" s="4"/>
      <c r="C126" s="2"/>
      <c r="E126" s="2"/>
      <c r="F126" s="5"/>
      <c r="I126" s="2"/>
      <c r="J126" s="2" t="str">
        <f t="array" ref="J126">IFERROR(INDEX(Rules!$C$2:$C$100,MATCH(1,(Rules!$A$2:$A$100=C126)*(F126&lt;=Rules!$B$2:$B$100),0)),"L4 – CFO/CEO")</f>
        <v/>
      </c>
      <c r="K126" s="2" t="str">
        <f>IFERROR(VLOOKUP(IF(I126="",J126,I126),Escalation!$A$2:$C$10,2,FALSE),"")</f>
        <v/>
      </c>
      <c r="L126" s="2" t="str">
        <f>IFERROR(VLOOKUP(K126,Escalation!$A$2:$C$10,3,FALSE),"")</f>
        <v/>
      </c>
      <c r="M126" s="2"/>
      <c r="N126" s="4"/>
      <c r="Q126" s="4" t="str">
        <f t="shared" si="1"/>
        <v/>
      </c>
      <c r="R126" s="2" t="str">
        <f t="shared" si="2"/>
        <v/>
      </c>
    </row>
    <row r="127" ht="15.75" customHeight="1">
      <c r="A127" s="4"/>
      <c r="C127" s="2"/>
      <c r="E127" s="2"/>
      <c r="F127" s="5"/>
      <c r="I127" s="2"/>
      <c r="J127" s="2" t="str">
        <f t="array" ref="J127">IFERROR(INDEX(Rules!$C$2:$C$100,MATCH(1,(Rules!$A$2:$A$100=C127)*(F127&lt;=Rules!$B$2:$B$100),0)),"L4 – CFO/CEO")</f>
        <v/>
      </c>
      <c r="K127" s="2" t="str">
        <f>IFERROR(VLOOKUP(IF(I127="",J127,I127),Escalation!$A$2:$C$10,2,FALSE),"")</f>
        <v/>
      </c>
      <c r="L127" s="2" t="str">
        <f>IFERROR(VLOOKUP(K127,Escalation!$A$2:$C$10,3,FALSE),"")</f>
        <v/>
      </c>
      <c r="M127" s="2"/>
      <c r="N127" s="4"/>
      <c r="Q127" s="4" t="str">
        <f t="shared" si="1"/>
        <v/>
      </c>
      <c r="R127" s="2" t="str">
        <f t="shared" si="2"/>
        <v/>
      </c>
    </row>
    <row r="128" ht="15.75" customHeight="1">
      <c r="A128" s="4"/>
      <c r="C128" s="2"/>
      <c r="E128" s="2"/>
      <c r="F128" s="5"/>
      <c r="I128" s="2"/>
      <c r="J128" s="2" t="str">
        <f t="array" ref="J128">IFERROR(INDEX(Rules!$C$2:$C$100,MATCH(1,(Rules!$A$2:$A$100=C128)*(F128&lt;=Rules!$B$2:$B$100),0)),"L4 – CFO/CEO")</f>
        <v/>
      </c>
      <c r="K128" s="2" t="str">
        <f>IFERROR(VLOOKUP(IF(I128="",J128,I128),Escalation!$A$2:$C$10,2,FALSE),"")</f>
        <v/>
      </c>
      <c r="L128" s="2" t="str">
        <f>IFERROR(VLOOKUP(K128,Escalation!$A$2:$C$10,3,FALSE),"")</f>
        <v/>
      </c>
      <c r="M128" s="2"/>
      <c r="N128" s="4"/>
      <c r="Q128" s="4" t="str">
        <f t="shared" si="1"/>
        <v/>
      </c>
      <c r="R128" s="2" t="str">
        <f t="shared" si="2"/>
        <v/>
      </c>
    </row>
    <row r="129" ht="15.75" customHeight="1">
      <c r="A129" s="4"/>
      <c r="C129" s="2"/>
      <c r="E129" s="2"/>
      <c r="F129" s="5"/>
      <c r="I129" s="2"/>
      <c r="J129" s="2" t="str">
        <f t="array" ref="J129">IFERROR(INDEX(Rules!$C$2:$C$100,MATCH(1,(Rules!$A$2:$A$100=C129)*(F129&lt;=Rules!$B$2:$B$100),0)),"L4 – CFO/CEO")</f>
        <v/>
      </c>
      <c r="K129" s="2" t="str">
        <f>IFERROR(VLOOKUP(IF(I129="",J129,I129),Escalation!$A$2:$C$10,2,FALSE),"")</f>
        <v/>
      </c>
      <c r="L129" s="2" t="str">
        <f>IFERROR(VLOOKUP(K129,Escalation!$A$2:$C$10,3,FALSE),"")</f>
        <v/>
      </c>
      <c r="M129" s="2"/>
      <c r="N129" s="4"/>
      <c r="Q129" s="4" t="str">
        <f t="shared" si="1"/>
        <v/>
      </c>
      <c r="R129" s="2" t="str">
        <f t="shared" si="2"/>
        <v/>
      </c>
    </row>
    <row r="130" ht="15.75" customHeight="1">
      <c r="A130" s="4"/>
      <c r="C130" s="2"/>
      <c r="E130" s="2"/>
      <c r="F130" s="5"/>
      <c r="I130" s="2"/>
      <c r="J130" s="2" t="str">
        <f t="array" ref="J130">IFERROR(INDEX(Rules!$C$2:$C$100,MATCH(1,(Rules!$A$2:$A$100=C130)*(F130&lt;=Rules!$B$2:$B$100),0)),"L4 – CFO/CEO")</f>
        <v/>
      </c>
      <c r="K130" s="2" t="str">
        <f>IFERROR(VLOOKUP(IF(I130="",J130,I130),Escalation!$A$2:$C$10,2,FALSE),"")</f>
        <v/>
      </c>
      <c r="L130" s="2" t="str">
        <f>IFERROR(VLOOKUP(K130,Escalation!$A$2:$C$10,3,FALSE),"")</f>
        <v/>
      </c>
      <c r="M130" s="2"/>
      <c r="N130" s="4"/>
      <c r="Q130" s="4" t="str">
        <f t="shared" si="1"/>
        <v/>
      </c>
      <c r="R130" s="2" t="str">
        <f t="shared" si="2"/>
        <v/>
      </c>
    </row>
    <row r="131" ht="15.75" customHeight="1">
      <c r="A131" s="4"/>
      <c r="C131" s="2"/>
      <c r="E131" s="2"/>
      <c r="F131" s="5"/>
      <c r="I131" s="2"/>
      <c r="J131" s="2" t="str">
        <f t="array" ref="J131">IFERROR(INDEX(Rules!$C$2:$C$100,MATCH(1,(Rules!$A$2:$A$100=C131)*(F131&lt;=Rules!$B$2:$B$100),0)),"L4 – CFO/CEO")</f>
        <v/>
      </c>
      <c r="K131" s="2" t="str">
        <f>IFERROR(VLOOKUP(IF(I131="",J131,I131),Escalation!$A$2:$C$10,2,FALSE),"")</f>
        <v/>
      </c>
      <c r="L131" s="2" t="str">
        <f>IFERROR(VLOOKUP(K131,Escalation!$A$2:$C$10,3,FALSE),"")</f>
        <v/>
      </c>
      <c r="M131" s="2"/>
      <c r="N131" s="4"/>
      <c r="Q131" s="4" t="str">
        <f t="shared" si="1"/>
        <v/>
      </c>
      <c r="R131" s="2" t="str">
        <f t="shared" si="2"/>
        <v/>
      </c>
    </row>
    <row r="132" ht="15.75" customHeight="1">
      <c r="A132" s="4"/>
      <c r="C132" s="2"/>
      <c r="E132" s="2"/>
      <c r="F132" s="5"/>
      <c r="I132" s="2"/>
      <c r="J132" s="2" t="str">
        <f t="array" ref="J132">IFERROR(INDEX(Rules!$C$2:$C$100,MATCH(1,(Rules!$A$2:$A$100=C132)*(F132&lt;=Rules!$B$2:$B$100),0)),"L4 – CFO/CEO")</f>
        <v/>
      </c>
      <c r="K132" s="2" t="str">
        <f>IFERROR(VLOOKUP(IF(I132="",J132,I132),Escalation!$A$2:$C$10,2,FALSE),"")</f>
        <v/>
      </c>
      <c r="L132" s="2" t="str">
        <f>IFERROR(VLOOKUP(K132,Escalation!$A$2:$C$10,3,FALSE),"")</f>
        <v/>
      </c>
      <c r="M132" s="2"/>
      <c r="N132" s="4"/>
      <c r="Q132" s="4" t="str">
        <f t="shared" si="1"/>
        <v/>
      </c>
      <c r="R132" s="2" t="str">
        <f t="shared" si="2"/>
        <v/>
      </c>
    </row>
    <row r="133" ht="15.75" customHeight="1">
      <c r="A133" s="4"/>
      <c r="C133" s="2"/>
      <c r="E133" s="2"/>
      <c r="F133" s="5"/>
      <c r="I133" s="2"/>
      <c r="J133" s="2" t="str">
        <f t="array" ref="J133">IFERROR(INDEX(Rules!$C$2:$C$100,MATCH(1,(Rules!$A$2:$A$100=C133)*(F133&lt;=Rules!$B$2:$B$100),0)),"L4 – CFO/CEO")</f>
        <v/>
      </c>
      <c r="K133" s="2" t="str">
        <f>IFERROR(VLOOKUP(IF(I133="",J133,I133),Escalation!$A$2:$C$10,2,FALSE),"")</f>
        <v/>
      </c>
      <c r="L133" s="2" t="str">
        <f>IFERROR(VLOOKUP(K133,Escalation!$A$2:$C$10,3,FALSE),"")</f>
        <v/>
      </c>
      <c r="M133" s="2"/>
      <c r="N133" s="4"/>
      <c r="Q133" s="4" t="str">
        <f t="shared" si="1"/>
        <v/>
      </c>
      <c r="R133" s="2" t="str">
        <f t="shared" si="2"/>
        <v/>
      </c>
    </row>
    <row r="134" ht="15.75" customHeight="1">
      <c r="A134" s="4"/>
      <c r="C134" s="2"/>
      <c r="E134" s="2"/>
      <c r="F134" s="5"/>
      <c r="I134" s="2"/>
      <c r="J134" s="2" t="str">
        <f t="array" ref="J134">IFERROR(INDEX(Rules!$C$2:$C$100,MATCH(1,(Rules!$A$2:$A$100=C134)*(F134&lt;=Rules!$B$2:$B$100),0)),"L4 – CFO/CEO")</f>
        <v/>
      </c>
      <c r="K134" s="2" t="str">
        <f>IFERROR(VLOOKUP(IF(I134="",J134,I134),Escalation!$A$2:$C$10,2,FALSE),"")</f>
        <v/>
      </c>
      <c r="L134" s="2" t="str">
        <f>IFERROR(VLOOKUP(K134,Escalation!$A$2:$C$10,3,FALSE),"")</f>
        <v/>
      </c>
      <c r="M134" s="2"/>
      <c r="N134" s="4"/>
      <c r="Q134" s="4" t="str">
        <f t="shared" si="1"/>
        <v/>
      </c>
      <c r="R134" s="2" t="str">
        <f t="shared" si="2"/>
        <v/>
      </c>
    </row>
    <row r="135" ht="15.75" customHeight="1">
      <c r="A135" s="4"/>
      <c r="C135" s="2"/>
      <c r="E135" s="2"/>
      <c r="F135" s="5"/>
      <c r="I135" s="2"/>
      <c r="J135" s="2" t="str">
        <f t="array" ref="J135">IFERROR(INDEX(Rules!$C$2:$C$100,MATCH(1,(Rules!$A$2:$A$100=C135)*(F135&lt;=Rules!$B$2:$B$100),0)),"L4 – CFO/CEO")</f>
        <v/>
      </c>
      <c r="K135" s="2" t="str">
        <f>IFERROR(VLOOKUP(IF(I135="",J135,I135),Escalation!$A$2:$C$10,2,FALSE),"")</f>
        <v/>
      </c>
      <c r="L135" s="2" t="str">
        <f>IFERROR(VLOOKUP(K135,Escalation!$A$2:$C$10,3,FALSE),"")</f>
        <v/>
      </c>
      <c r="M135" s="2"/>
      <c r="N135" s="4"/>
      <c r="Q135" s="4" t="str">
        <f t="shared" si="1"/>
        <v/>
      </c>
      <c r="R135" s="2" t="str">
        <f t="shared" si="2"/>
        <v/>
      </c>
    </row>
    <row r="136" ht="15.75" customHeight="1">
      <c r="A136" s="4"/>
      <c r="C136" s="2"/>
      <c r="E136" s="2"/>
      <c r="F136" s="5"/>
      <c r="I136" s="2"/>
      <c r="J136" s="2" t="str">
        <f t="array" ref="J136">IFERROR(INDEX(Rules!$C$2:$C$100,MATCH(1,(Rules!$A$2:$A$100=C136)*(F136&lt;=Rules!$B$2:$B$100),0)),"L4 – CFO/CEO")</f>
        <v/>
      </c>
      <c r="K136" s="2" t="str">
        <f>IFERROR(VLOOKUP(IF(I136="",J136,I136),Escalation!$A$2:$C$10,2,FALSE),"")</f>
        <v/>
      </c>
      <c r="L136" s="2" t="str">
        <f>IFERROR(VLOOKUP(K136,Escalation!$A$2:$C$10,3,FALSE),"")</f>
        <v/>
      </c>
      <c r="M136" s="2"/>
      <c r="N136" s="4"/>
      <c r="Q136" s="4" t="str">
        <f t="shared" si="1"/>
        <v/>
      </c>
      <c r="R136" s="2" t="str">
        <f t="shared" si="2"/>
        <v/>
      </c>
    </row>
    <row r="137" ht="15.75" customHeight="1">
      <c r="A137" s="4"/>
      <c r="C137" s="2"/>
      <c r="E137" s="2"/>
      <c r="F137" s="5"/>
      <c r="I137" s="2"/>
      <c r="J137" s="2" t="str">
        <f t="array" ref="J137">IFERROR(INDEX(Rules!$C$2:$C$100,MATCH(1,(Rules!$A$2:$A$100=C137)*(F137&lt;=Rules!$B$2:$B$100),0)),"L4 – CFO/CEO")</f>
        <v/>
      </c>
      <c r="K137" s="2" t="str">
        <f>IFERROR(VLOOKUP(IF(I137="",J137,I137),Escalation!$A$2:$C$10,2,FALSE),"")</f>
        <v/>
      </c>
      <c r="L137" s="2" t="str">
        <f>IFERROR(VLOOKUP(K137,Escalation!$A$2:$C$10,3,FALSE),"")</f>
        <v/>
      </c>
      <c r="M137" s="2"/>
      <c r="N137" s="4"/>
      <c r="Q137" s="4" t="str">
        <f t="shared" si="1"/>
        <v/>
      </c>
      <c r="R137" s="2" t="str">
        <f t="shared" si="2"/>
        <v/>
      </c>
    </row>
    <row r="138" ht="15.75" customHeight="1">
      <c r="A138" s="4"/>
      <c r="C138" s="2"/>
      <c r="E138" s="2"/>
      <c r="F138" s="5"/>
      <c r="I138" s="2"/>
      <c r="J138" s="2" t="str">
        <f t="array" ref="J138">IFERROR(INDEX(Rules!$C$2:$C$100,MATCH(1,(Rules!$A$2:$A$100=C138)*(F138&lt;=Rules!$B$2:$B$100),0)),"L4 – CFO/CEO")</f>
        <v/>
      </c>
      <c r="K138" s="2" t="str">
        <f>IFERROR(VLOOKUP(IF(I138="",J138,I138),Escalation!$A$2:$C$10,2,FALSE),"")</f>
        <v/>
      </c>
      <c r="L138" s="2" t="str">
        <f>IFERROR(VLOOKUP(K138,Escalation!$A$2:$C$10,3,FALSE),"")</f>
        <v/>
      </c>
      <c r="M138" s="2"/>
      <c r="N138" s="4"/>
      <c r="Q138" s="4" t="str">
        <f t="shared" si="1"/>
        <v/>
      </c>
      <c r="R138" s="2" t="str">
        <f t="shared" si="2"/>
        <v/>
      </c>
    </row>
    <row r="139" ht="15.75" customHeight="1">
      <c r="A139" s="4"/>
      <c r="C139" s="2"/>
      <c r="E139" s="2"/>
      <c r="F139" s="5"/>
      <c r="I139" s="2"/>
      <c r="J139" s="2" t="str">
        <f t="array" ref="J139">IFERROR(INDEX(Rules!$C$2:$C$100,MATCH(1,(Rules!$A$2:$A$100=C139)*(F139&lt;=Rules!$B$2:$B$100),0)),"L4 – CFO/CEO")</f>
        <v/>
      </c>
      <c r="K139" s="2" t="str">
        <f>IFERROR(VLOOKUP(IF(I139="",J139,I139),Escalation!$A$2:$C$10,2,FALSE),"")</f>
        <v/>
      </c>
      <c r="L139" s="2" t="str">
        <f>IFERROR(VLOOKUP(K139,Escalation!$A$2:$C$10,3,FALSE),"")</f>
        <v/>
      </c>
      <c r="M139" s="2"/>
      <c r="N139" s="4"/>
      <c r="Q139" s="4" t="str">
        <f t="shared" si="1"/>
        <v/>
      </c>
      <c r="R139" s="2" t="str">
        <f t="shared" si="2"/>
        <v/>
      </c>
    </row>
    <row r="140" ht="15.75" customHeight="1">
      <c r="A140" s="4"/>
      <c r="C140" s="2"/>
      <c r="E140" s="2"/>
      <c r="F140" s="5"/>
      <c r="I140" s="2"/>
      <c r="J140" s="2" t="str">
        <f t="array" ref="J140">IFERROR(INDEX(Rules!$C$2:$C$100,MATCH(1,(Rules!$A$2:$A$100=C140)*(F140&lt;=Rules!$B$2:$B$100),0)),"L4 – CFO/CEO")</f>
        <v/>
      </c>
      <c r="K140" s="2" t="str">
        <f>IFERROR(VLOOKUP(IF(I140="",J140,I140),Escalation!$A$2:$C$10,2,FALSE),"")</f>
        <v/>
      </c>
      <c r="L140" s="2" t="str">
        <f>IFERROR(VLOOKUP(K140,Escalation!$A$2:$C$10,3,FALSE),"")</f>
        <v/>
      </c>
      <c r="M140" s="2"/>
      <c r="N140" s="4"/>
      <c r="Q140" s="4" t="str">
        <f t="shared" si="1"/>
        <v/>
      </c>
      <c r="R140" s="2" t="str">
        <f t="shared" si="2"/>
        <v/>
      </c>
    </row>
    <row r="141" ht="15.75" customHeight="1">
      <c r="A141" s="4"/>
      <c r="C141" s="2"/>
      <c r="E141" s="2"/>
      <c r="F141" s="5"/>
      <c r="I141" s="2"/>
      <c r="J141" s="2" t="str">
        <f t="array" ref="J141">IFERROR(INDEX(Rules!$C$2:$C$100,MATCH(1,(Rules!$A$2:$A$100=C141)*(F141&lt;=Rules!$B$2:$B$100),0)),"L4 – CFO/CEO")</f>
        <v/>
      </c>
      <c r="K141" s="2" t="str">
        <f>IFERROR(VLOOKUP(IF(I141="",J141,I141),Escalation!$A$2:$C$10,2,FALSE),"")</f>
        <v/>
      </c>
      <c r="L141" s="2" t="str">
        <f>IFERROR(VLOOKUP(K141,Escalation!$A$2:$C$10,3,FALSE),"")</f>
        <v/>
      </c>
      <c r="M141" s="2"/>
      <c r="N141" s="4"/>
      <c r="Q141" s="4" t="str">
        <f t="shared" si="1"/>
        <v/>
      </c>
      <c r="R141" s="2" t="str">
        <f t="shared" si="2"/>
        <v/>
      </c>
    </row>
    <row r="142" ht="15.75" customHeight="1">
      <c r="A142" s="4"/>
      <c r="C142" s="2"/>
      <c r="E142" s="2"/>
      <c r="F142" s="5"/>
      <c r="I142" s="2"/>
      <c r="J142" s="2" t="str">
        <f t="array" ref="J142">IFERROR(INDEX(Rules!$C$2:$C$100,MATCH(1,(Rules!$A$2:$A$100=C142)*(F142&lt;=Rules!$B$2:$B$100),0)),"L4 – CFO/CEO")</f>
        <v/>
      </c>
      <c r="K142" s="2" t="str">
        <f>IFERROR(VLOOKUP(IF(I142="",J142,I142),Escalation!$A$2:$C$10,2,FALSE),"")</f>
        <v/>
      </c>
      <c r="L142" s="2" t="str">
        <f>IFERROR(VLOOKUP(K142,Escalation!$A$2:$C$10,3,FALSE),"")</f>
        <v/>
      </c>
      <c r="M142" s="2"/>
      <c r="N142" s="4"/>
      <c r="Q142" s="4" t="str">
        <f t="shared" si="1"/>
        <v/>
      </c>
      <c r="R142" s="2" t="str">
        <f t="shared" si="2"/>
        <v/>
      </c>
    </row>
    <row r="143" ht="15.75" customHeight="1">
      <c r="A143" s="4"/>
      <c r="C143" s="2"/>
      <c r="E143" s="2"/>
      <c r="F143" s="5"/>
      <c r="I143" s="2"/>
      <c r="J143" s="2" t="str">
        <f t="array" ref="J143">IFERROR(INDEX(Rules!$C$2:$C$100,MATCH(1,(Rules!$A$2:$A$100=C143)*(F143&lt;=Rules!$B$2:$B$100),0)),"L4 – CFO/CEO")</f>
        <v/>
      </c>
      <c r="K143" s="2" t="str">
        <f>IFERROR(VLOOKUP(IF(I143="",J143,I143),Escalation!$A$2:$C$10,2,FALSE),"")</f>
        <v/>
      </c>
      <c r="L143" s="2" t="str">
        <f>IFERROR(VLOOKUP(K143,Escalation!$A$2:$C$10,3,FALSE),"")</f>
        <v/>
      </c>
      <c r="M143" s="2"/>
      <c r="N143" s="4"/>
      <c r="Q143" s="4" t="str">
        <f t="shared" si="1"/>
        <v/>
      </c>
      <c r="R143" s="2" t="str">
        <f t="shared" si="2"/>
        <v/>
      </c>
    </row>
    <row r="144" ht="15.75" customHeight="1">
      <c r="A144" s="4"/>
      <c r="C144" s="2"/>
      <c r="E144" s="2"/>
      <c r="F144" s="5"/>
      <c r="I144" s="2"/>
      <c r="J144" s="2" t="str">
        <f t="array" ref="J144">IFERROR(INDEX(Rules!$C$2:$C$100,MATCH(1,(Rules!$A$2:$A$100=C144)*(F144&lt;=Rules!$B$2:$B$100),0)),"L4 – CFO/CEO")</f>
        <v/>
      </c>
      <c r="K144" s="2" t="str">
        <f>IFERROR(VLOOKUP(IF(I144="",J144,I144),Escalation!$A$2:$C$10,2,FALSE),"")</f>
        <v/>
      </c>
      <c r="L144" s="2" t="str">
        <f>IFERROR(VLOOKUP(K144,Escalation!$A$2:$C$10,3,FALSE),"")</f>
        <v/>
      </c>
      <c r="M144" s="2"/>
      <c r="N144" s="4"/>
      <c r="Q144" s="4" t="str">
        <f t="shared" si="1"/>
        <v/>
      </c>
      <c r="R144" s="2" t="str">
        <f t="shared" si="2"/>
        <v/>
      </c>
    </row>
    <row r="145" ht="15.75" customHeight="1">
      <c r="A145" s="4"/>
      <c r="C145" s="2"/>
      <c r="E145" s="2"/>
      <c r="F145" s="5"/>
      <c r="I145" s="2"/>
      <c r="J145" s="2" t="str">
        <f t="array" ref="J145">IFERROR(INDEX(Rules!$C$2:$C$100,MATCH(1,(Rules!$A$2:$A$100=C145)*(F145&lt;=Rules!$B$2:$B$100),0)),"L4 – CFO/CEO")</f>
        <v/>
      </c>
      <c r="K145" s="2" t="str">
        <f>IFERROR(VLOOKUP(IF(I145="",J145,I145),Escalation!$A$2:$C$10,2,FALSE),"")</f>
        <v/>
      </c>
      <c r="L145" s="2" t="str">
        <f>IFERROR(VLOOKUP(K145,Escalation!$A$2:$C$10,3,FALSE),"")</f>
        <v/>
      </c>
      <c r="M145" s="2"/>
      <c r="N145" s="4"/>
      <c r="Q145" s="4" t="str">
        <f t="shared" si="1"/>
        <v/>
      </c>
      <c r="R145" s="2" t="str">
        <f t="shared" si="2"/>
        <v/>
      </c>
    </row>
    <row r="146" ht="15.75" customHeight="1">
      <c r="A146" s="4"/>
      <c r="C146" s="2"/>
      <c r="E146" s="2"/>
      <c r="F146" s="5"/>
      <c r="I146" s="2"/>
      <c r="J146" s="2" t="str">
        <f t="array" ref="J146">IFERROR(INDEX(Rules!$C$2:$C$100,MATCH(1,(Rules!$A$2:$A$100=C146)*(F146&lt;=Rules!$B$2:$B$100),0)),"L4 – CFO/CEO")</f>
        <v/>
      </c>
      <c r="K146" s="2" t="str">
        <f>IFERROR(VLOOKUP(IF(I146="",J146,I146),Escalation!$A$2:$C$10,2,FALSE),"")</f>
        <v/>
      </c>
      <c r="L146" s="2" t="str">
        <f>IFERROR(VLOOKUP(K146,Escalation!$A$2:$C$10,3,FALSE),"")</f>
        <v/>
      </c>
      <c r="M146" s="2"/>
      <c r="N146" s="4"/>
      <c r="Q146" s="4" t="str">
        <f t="shared" si="1"/>
        <v/>
      </c>
      <c r="R146" s="2" t="str">
        <f t="shared" si="2"/>
        <v/>
      </c>
    </row>
    <row r="147" ht="15.75" customHeight="1">
      <c r="A147" s="4"/>
      <c r="C147" s="2"/>
      <c r="E147" s="2"/>
      <c r="F147" s="5"/>
      <c r="I147" s="2"/>
      <c r="J147" s="2" t="str">
        <f t="array" ref="J147">IFERROR(INDEX(Rules!$C$2:$C$100,MATCH(1,(Rules!$A$2:$A$100=C147)*(F147&lt;=Rules!$B$2:$B$100),0)),"L4 – CFO/CEO")</f>
        <v/>
      </c>
      <c r="K147" s="2" t="str">
        <f>IFERROR(VLOOKUP(IF(I147="",J147,I147),Escalation!$A$2:$C$10,2,FALSE),"")</f>
        <v/>
      </c>
      <c r="L147" s="2" t="str">
        <f>IFERROR(VLOOKUP(K147,Escalation!$A$2:$C$10,3,FALSE),"")</f>
        <v/>
      </c>
      <c r="M147" s="2"/>
      <c r="N147" s="4"/>
      <c r="Q147" s="4" t="str">
        <f t="shared" si="1"/>
        <v/>
      </c>
      <c r="R147" s="2" t="str">
        <f t="shared" si="2"/>
        <v/>
      </c>
    </row>
    <row r="148" ht="15.75" customHeight="1">
      <c r="A148" s="4"/>
      <c r="C148" s="2"/>
      <c r="E148" s="2"/>
      <c r="F148" s="5"/>
      <c r="I148" s="2"/>
      <c r="J148" s="2" t="str">
        <f t="array" ref="J148">IFERROR(INDEX(Rules!$C$2:$C$100,MATCH(1,(Rules!$A$2:$A$100=C148)*(F148&lt;=Rules!$B$2:$B$100),0)),"L4 – CFO/CEO")</f>
        <v/>
      </c>
      <c r="K148" s="2" t="str">
        <f>IFERROR(VLOOKUP(IF(I148="",J148,I148),Escalation!$A$2:$C$10,2,FALSE),"")</f>
        <v/>
      </c>
      <c r="L148" s="2" t="str">
        <f>IFERROR(VLOOKUP(K148,Escalation!$A$2:$C$10,3,FALSE),"")</f>
        <v/>
      </c>
      <c r="M148" s="2"/>
      <c r="N148" s="4"/>
      <c r="Q148" s="4" t="str">
        <f t="shared" si="1"/>
        <v/>
      </c>
      <c r="R148" s="2" t="str">
        <f t="shared" si="2"/>
        <v/>
      </c>
    </row>
    <row r="149" ht="15.75" customHeight="1">
      <c r="A149" s="4"/>
      <c r="C149" s="2"/>
      <c r="E149" s="2"/>
      <c r="F149" s="5"/>
      <c r="I149" s="2"/>
      <c r="J149" s="2" t="str">
        <f t="array" ref="J149">IFERROR(INDEX(Rules!$C$2:$C$100,MATCH(1,(Rules!$A$2:$A$100=C149)*(F149&lt;=Rules!$B$2:$B$100),0)),"L4 – CFO/CEO")</f>
        <v/>
      </c>
      <c r="K149" s="2" t="str">
        <f>IFERROR(VLOOKUP(IF(I149="",J149,I149),Escalation!$A$2:$C$10,2,FALSE),"")</f>
        <v/>
      </c>
      <c r="L149" s="2" t="str">
        <f>IFERROR(VLOOKUP(K149,Escalation!$A$2:$C$10,3,FALSE),"")</f>
        <v/>
      </c>
      <c r="M149" s="2"/>
      <c r="N149" s="4"/>
      <c r="Q149" s="4" t="str">
        <f t="shared" si="1"/>
        <v/>
      </c>
      <c r="R149" s="2" t="str">
        <f t="shared" si="2"/>
        <v/>
      </c>
    </row>
    <row r="150" ht="15.75" customHeight="1">
      <c r="A150" s="4"/>
      <c r="C150" s="2"/>
      <c r="E150" s="2"/>
      <c r="F150" s="5"/>
      <c r="I150" s="2"/>
      <c r="J150" s="2" t="str">
        <f t="array" ref="J150">IFERROR(INDEX(Rules!$C$2:$C$100,MATCH(1,(Rules!$A$2:$A$100=C150)*(F150&lt;=Rules!$B$2:$B$100),0)),"L4 – CFO/CEO")</f>
        <v/>
      </c>
      <c r="K150" s="2" t="str">
        <f>IFERROR(VLOOKUP(IF(I150="",J150,I150),Escalation!$A$2:$C$10,2,FALSE),"")</f>
        <v/>
      </c>
      <c r="L150" s="2" t="str">
        <f>IFERROR(VLOOKUP(K150,Escalation!$A$2:$C$10,3,FALSE),"")</f>
        <v/>
      </c>
      <c r="M150" s="2"/>
      <c r="N150" s="4"/>
      <c r="Q150" s="4" t="str">
        <f t="shared" si="1"/>
        <v/>
      </c>
      <c r="R150" s="2" t="str">
        <f t="shared" si="2"/>
        <v/>
      </c>
    </row>
    <row r="151" ht="15.75" customHeight="1">
      <c r="A151" s="4"/>
      <c r="C151" s="2"/>
      <c r="E151" s="2"/>
      <c r="F151" s="5"/>
      <c r="I151" s="2"/>
      <c r="J151" s="2" t="str">
        <f t="array" ref="J151">IFERROR(INDEX(Rules!$C$2:$C$100,MATCH(1,(Rules!$A$2:$A$100=C151)*(F151&lt;=Rules!$B$2:$B$100),0)),"L4 – CFO/CEO")</f>
        <v/>
      </c>
      <c r="K151" s="2" t="str">
        <f>IFERROR(VLOOKUP(IF(I151="",J151,I151),Escalation!$A$2:$C$10,2,FALSE),"")</f>
        <v/>
      </c>
      <c r="L151" s="2" t="str">
        <f>IFERROR(VLOOKUP(K151,Escalation!$A$2:$C$10,3,FALSE),"")</f>
        <v/>
      </c>
      <c r="M151" s="2"/>
      <c r="N151" s="4"/>
      <c r="Q151" s="4" t="str">
        <f t="shared" si="1"/>
        <v/>
      </c>
      <c r="R151" s="2" t="str">
        <f t="shared" si="2"/>
        <v/>
      </c>
    </row>
    <row r="152" ht="15.75" customHeight="1">
      <c r="A152" s="4"/>
      <c r="C152" s="2"/>
      <c r="E152" s="2"/>
      <c r="F152" s="5"/>
      <c r="I152" s="2"/>
      <c r="J152" s="2" t="str">
        <f t="array" ref="J152">IFERROR(INDEX(Rules!$C$2:$C$100,MATCH(1,(Rules!$A$2:$A$100=C152)*(F152&lt;=Rules!$B$2:$B$100),0)),"L4 – CFO/CEO")</f>
        <v/>
      </c>
      <c r="K152" s="2" t="str">
        <f>IFERROR(VLOOKUP(IF(I152="",J152,I152),Escalation!$A$2:$C$10,2,FALSE),"")</f>
        <v/>
      </c>
      <c r="L152" s="2" t="str">
        <f>IFERROR(VLOOKUP(K152,Escalation!$A$2:$C$10,3,FALSE),"")</f>
        <v/>
      </c>
      <c r="M152" s="2"/>
      <c r="N152" s="4"/>
      <c r="Q152" s="4" t="str">
        <f t="shared" si="1"/>
        <v/>
      </c>
      <c r="R152" s="2" t="str">
        <f t="shared" si="2"/>
        <v/>
      </c>
    </row>
    <row r="153" ht="15.75" customHeight="1">
      <c r="A153" s="4"/>
      <c r="C153" s="2"/>
      <c r="E153" s="2"/>
      <c r="F153" s="5"/>
      <c r="I153" s="2"/>
      <c r="J153" s="2" t="str">
        <f t="array" ref="J153">IFERROR(INDEX(Rules!$C$2:$C$100,MATCH(1,(Rules!$A$2:$A$100=C153)*(F153&lt;=Rules!$B$2:$B$100),0)),"L4 – CFO/CEO")</f>
        <v/>
      </c>
      <c r="K153" s="2" t="str">
        <f>IFERROR(VLOOKUP(IF(I153="",J153,I153),Escalation!$A$2:$C$10,2,FALSE),"")</f>
        <v/>
      </c>
      <c r="L153" s="2" t="str">
        <f>IFERROR(VLOOKUP(K153,Escalation!$A$2:$C$10,3,FALSE),"")</f>
        <v/>
      </c>
      <c r="M153" s="2"/>
      <c r="N153" s="4"/>
      <c r="Q153" s="4" t="str">
        <f t="shared" si="1"/>
        <v/>
      </c>
      <c r="R153" s="2" t="str">
        <f t="shared" si="2"/>
        <v/>
      </c>
    </row>
    <row r="154" ht="15.75" customHeight="1">
      <c r="A154" s="4"/>
      <c r="C154" s="2"/>
      <c r="E154" s="2"/>
      <c r="F154" s="5"/>
      <c r="I154" s="2"/>
      <c r="J154" s="2" t="str">
        <f t="array" ref="J154">IFERROR(INDEX(Rules!$C$2:$C$100,MATCH(1,(Rules!$A$2:$A$100=C154)*(F154&lt;=Rules!$B$2:$B$100),0)),"L4 – CFO/CEO")</f>
        <v/>
      </c>
      <c r="K154" s="2" t="str">
        <f>IFERROR(VLOOKUP(IF(I154="",J154,I154),Escalation!$A$2:$C$10,2,FALSE),"")</f>
        <v/>
      </c>
      <c r="L154" s="2" t="str">
        <f>IFERROR(VLOOKUP(K154,Escalation!$A$2:$C$10,3,FALSE),"")</f>
        <v/>
      </c>
      <c r="M154" s="2"/>
      <c r="N154" s="4"/>
      <c r="Q154" s="4" t="str">
        <f t="shared" si="1"/>
        <v/>
      </c>
      <c r="R154" s="2" t="str">
        <f t="shared" si="2"/>
        <v/>
      </c>
    </row>
    <row r="155" ht="15.75" customHeight="1">
      <c r="A155" s="4"/>
      <c r="C155" s="2"/>
      <c r="E155" s="2"/>
      <c r="F155" s="5"/>
      <c r="I155" s="2"/>
      <c r="J155" s="2" t="str">
        <f t="array" ref="J155">IFERROR(INDEX(Rules!$C$2:$C$100,MATCH(1,(Rules!$A$2:$A$100=C155)*(F155&lt;=Rules!$B$2:$B$100),0)),"L4 – CFO/CEO")</f>
        <v/>
      </c>
      <c r="K155" s="2" t="str">
        <f>IFERROR(VLOOKUP(IF(I155="",J155,I155),Escalation!$A$2:$C$10,2,FALSE),"")</f>
        <v/>
      </c>
      <c r="L155" s="2" t="str">
        <f>IFERROR(VLOOKUP(K155,Escalation!$A$2:$C$10,3,FALSE),"")</f>
        <v/>
      </c>
      <c r="M155" s="2"/>
      <c r="N155" s="4"/>
      <c r="Q155" s="4" t="str">
        <f t="shared" si="1"/>
        <v/>
      </c>
      <c r="R155" s="2" t="str">
        <f t="shared" si="2"/>
        <v/>
      </c>
    </row>
    <row r="156" ht="15.75" customHeight="1">
      <c r="A156" s="4"/>
      <c r="C156" s="2"/>
      <c r="E156" s="2"/>
      <c r="F156" s="5"/>
      <c r="I156" s="2"/>
      <c r="J156" s="2" t="str">
        <f t="array" ref="J156">IFERROR(INDEX(Rules!$C$2:$C$100,MATCH(1,(Rules!$A$2:$A$100=C156)*(F156&lt;=Rules!$B$2:$B$100),0)),"L4 – CFO/CEO")</f>
        <v/>
      </c>
      <c r="K156" s="2" t="str">
        <f>IFERROR(VLOOKUP(IF(I156="",J156,I156),Escalation!$A$2:$C$10,2,FALSE),"")</f>
        <v/>
      </c>
      <c r="L156" s="2" t="str">
        <f>IFERROR(VLOOKUP(K156,Escalation!$A$2:$C$10,3,FALSE),"")</f>
        <v/>
      </c>
      <c r="M156" s="2"/>
      <c r="N156" s="4"/>
      <c r="Q156" s="4" t="str">
        <f t="shared" si="1"/>
        <v/>
      </c>
      <c r="R156" s="2" t="str">
        <f t="shared" si="2"/>
        <v/>
      </c>
    </row>
    <row r="157" ht="15.75" customHeight="1">
      <c r="A157" s="4"/>
      <c r="C157" s="2"/>
      <c r="E157" s="2"/>
      <c r="F157" s="5"/>
      <c r="I157" s="2"/>
      <c r="J157" s="2" t="str">
        <f t="array" ref="J157">IFERROR(INDEX(Rules!$C$2:$C$100,MATCH(1,(Rules!$A$2:$A$100=C157)*(F157&lt;=Rules!$B$2:$B$100),0)),"L4 – CFO/CEO")</f>
        <v/>
      </c>
      <c r="K157" s="2" t="str">
        <f>IFERROR(VLOOKUP(IF(I157="",J157,I157),Escalation!$A$2:$C$10,2,FALSE),"")</f>
        <v/>
      </c>
      <c r="L157" s="2" t="str">
        <f>IFERROR(VLOOKUP(K157,Escalation!$A$2:$C$10,3,FALSE),"")</f>
        <v/>
      </c>
      <c r="M157" s="2"/>
      <c r="N157" s="4"/>
      <c r="Q157" s="4" t="str">
        <f t="shared" si="1"/>
        <v/>
      </c>
      <c r="R157" s="2" t="str">
        <f t="shared" si="2"/>
        <v/>
      </c>
    </row>
    <row r="158" ht="15.75" customHeight="1">
      <c r="A158" s="4"/>
      <c r="C158" s="2"/>
      <c r="E158" s="2"/>
      <c r="F158" s="5"/>
      <c r="I158" s="2"/>
      <c r="J158" s="2" t="str">
        <f t="array" ref="J158">IFERROR(INDEX(Rules!$C$2:$C$100,MATCH(1,(Rules!$A$2:$A$100=C158)*(F158&lt;=Rules!$B$2:$B$100),0)),"L4 – CFO/CEO")</f>
        <v/>
      </c>
      <c r="K158" s="2" t="str">
        <f>IFERROR(VLOOKUP(IF(I158="",J158,I158),Escalation!$A$2:$C$10,2,FALSE),"")</f>
        <v/>
      </c>
      <c r="L158" s="2" t="str">
        <f>IFERROR(VLOOKUP(K158,Escalation!$A$2:$C$10,3,FALSE),"")</f>
        <v/>
      </c>
      <c r="M158" s="2"/>
      <c r="N158" s="4"/>
      <c r="Q158" s="4" t="str">
        <f t="shared" si="1"/>
        <v/>
      </c>
      <c r="R158" s="2" t="str">
        <f t="shared" si="2"/>
        <v/>
      </c>
    </row>
    <row r="159" ht="15.75" customHeight="1">
      <c r="A159" s="4"/>
      <c r="C159" s="2"/>
      <c r="E159" s="2"/>
      <c r="F159" s="5"/>
      <c r="I159" s="2"/>
      <c r="J159" s="2" t="str">
        <f t="array" ref="J159">IFERROR(INDEX(Rules!$C$2:$C$100,MATCH(1,(Rules!$A$2:$A$100=C159)*(F159&lt;=Rules!$B$2:$B$100),0)),"L4 – CFO/CEO")</f>
        <v/>
      </c>
      <c r="K159" s="2" t="str">
        <f>IFERROR(VLOOKUP(IF(I159="",J159,I159),Escalation!$A$2:$C$10,2,FALSE),"")</f>
        <v/>
      </c>
      <c r="L159" s="2" t="str">
        <f>IFERROR(VLOOKUP(K159,Escalation!$A$2:$C$10,3,FALSE),"")</f>
        <v/>
      </c>
      <c r="M159" s="2"/>
      <c r="N159" s="4"/>
      <c r="Q159" s="4" t="str">
        <f t="shared" si="1"/>
        <v/>
      </c>
      <c r="R159" s="2" t="str">
        <f t="shared" si="2"/>
        <v/>
      </c>
    </row>
    <row r="160" ht="15.75" customHeight="1">
      <c r="A160" s="4"/>
      <c r="C160" s="2"/>
      <c r="E160" s="2"/>
      <c r="F160" s="5"/>
      <c r="I160" s="2"/>
      <c r="J160" s="2" t="str">
        <f t="array" ref="J160">IFERROR(INDEX(Rules!$C$2:$C$100,MATCH(1,(Rules!$A$2:$A$100=C160)*(F160&lt;=Rules!$B$2:$B$100),0)),"L4 – CFO/CEO")</f>
        <v/>
      </c>
      <c r="K160" s="2" t="str">
        <f>IFERROR(VLOOKUP(IF(I160="",J160,I160),Escalation!$A$2:$C$10,2,FALSE),"")</f>
        <v/>
      </c>
      <c r="L160" s="2" t="str">
        <f>IFERROR(VLOOKUP(K160,Escalation!$A$2:$C$10,3,FALSE),"")</f>
        <v/>
      </c>
      <c r="M160" s="2"/>
      <c r="N160" s="4"/>
      <c r="Q160" s="4" t="str">
        <f t="shared" si="1"/>
        <v/>
      </c>
      <c r="R160" s="2" t="str">
        <f t="shared" si="2"/>
        <v/>
      </c>
    </row>
    <row r="161" ht="15.75" customHeight="1">
      <c r="A161" s="4"/>
      <c r="C161" s="2"/>
      <c r="E161" s="2"/>
      <c r="F161" s="5"/>
      <c r="I161" s="2"/>
      <c r="J161" s="2" t="str">
        <f t="array" ref="J161">IFERROR(INDEX(Rules!$C$2:$C$100,MATCH(1,(Rules!$A$2:$A$100=C161)*(F161&lt;=Rules!$B$2:$B$100),0)),"L4 – CFO/CEO")</f>
        <v/>
      </c>
      <c r="K161" s="2" t="str">
        <f>IFERROR(VLOOKUP(IF(I161="",J161,I161),Escalation!$A$2:$C$10,2,FALSE),"")</f>
        <v/>
      </c>
      <c r="L161" s="2" t="str">
        <f>IFERROR(VLOOKUP(K161,Escalation!$A$2:$C$10,3,FALSE),"")</f>
        <v/>
      </c>
      <c r="M161" s="2"/>
      <c r="N161" s="4"/>
      <c r="Q161" s="4" t="str">
        <f t="shared" si="1"/>
        <v/>
      </c>
      <c r="R161" s="2" t="str">
        <f t="shared" si="2"/>
        <v/>
      </c>
    </row>
    <row r="162" ht="15.75" customHeight="1">
      <c r="A162" s="4"/>
      <c r="C162" s="2"/>
      <c r="E162" s="2"/>
      <c r="F162" s="5"/>
      <c r="I162" s="2"/>
      <c r="J162" s="2" t="str">
        <f t="array" ref="J162">IFERROR(INDEX(Rules!$C$2:$C$100,MATCH(1,(Rules!$A$2:$A$100=C162)*(F162&lt;=Rules!$B$2:$B$100),0)),"L4 – CFO/CEO")</f>
        <v/>
      </c>
      <c r="K162" s="2" t="str">
        <f>IFERROR(VLOOKUP(IF(I162="",J162,I162),Escalation!$A$2:$C$10,2,FALSE),"")</f>
        <v/>
      </c>
      <c r="L162" s="2" t="str">
        <f>IFERROR(VLOOKUP(K162,Escalation!$A$2:$C$10,3,FALSE),"")</f>
        <v/>
      </c>
      <c r="M162" s="2"/>
      <c r="N162" s="4"/>
      <c r="Q162" s="4" t="str">
        <f t="shared" si="1"/>
        <v/>
      </c>
      <c r="R162" s="2" t="str">
        <f t="shared" si="2"/>
        <v/>
      </c>
    </row>
    <row r="163" ht="15.75" customHeight="1">
      <c r="A163" s="4"/>
      <c r="C163" s="2"/>
      <c r="E163" s="2"/>
      <c r="F163" s="5"/>
      <c r="I163" s="2"/>
      <c r="J163" s="2" t="str">
        <f t="array" ref="J163">IFERROR(INDEX(Rules!$C$2:$C$100,MATCH(1,(Rules!$A$2:$A$100=C163)*(F163&lt;=Rules!$B$2:$B$100),0)),"L4 – CFO/CEO")</f>
        <v/>
      </c>
      <c r="K163" s="2" t="str">
        <f>IFERROR(VLOOKUP(IF(I163="",J163,I163),Escalation!$A$2:$C$10,2,FALSE),"")</f>
        <v/>
      </c>
      <c r="L163" s="2" t="str">
        <f>IFERROR(VLOOKUP(K163,Escalation!$A$2:$C$10,3,FALSE),"")</f>
        <v/>
      </c>
      <c r="M163" s="2"/>
      <c r="N163" s="4"/>
      <c r="Q163" s="4" t="str">
        <f t="shared" si="1"/>
        <v/>
      </c>
      <c r="R163" s="2" t="str">
        <f t="shared" si="2"/>
        <v/>
      </c>
    </row>
    <row r="164" ht="15.75" customHeight="1">
      <c r="A164" s="4"/>
      <c r="C164" s="2"/>
      <c r="E164" s="2"/>
      <c r="F164" s="5"/>
      <c r="I164" s="2"/>
      <c r="J164" s="2" t="str">
        <f t="array" ref="J164">IFERROR(INDEX(Rules!$C$2:$C$100,MATCH(1,(Rules!$A$2:$A$100=C164)*(F164&lt;=Rules!$B$2:$B$100),0)),"L4 – CFO/CEO")</f>
        <v/>
      </c>
      <c r="K164" s="2" t="str">
        <f>IFERROR(VLOOKUP(IF(I164="",J164,I164),Escalation!$A$2:$C$10,2,FALSE),"")</f>
        <v/>
      </c>
      <c r="L164" s="2" t="str">
        <f>IFERROR(VLOOKUP(K164,Escalation!$A$2:$C$10,3,FALSE),"")</f>
        <v/>
      </c>
      <c r="M164" s="2"/>
      <c r="N164" s="4"/>
      <c r="Q164" s="4" t="str">
        <f t="shared" si="1"/>
        <v/>
      </c>
      <c r="R164" s="2" t="str">
        <f t="shared" si="2"/>
        <v/>
      </c>
    </row>
    <row r="165" ht="15.75" customHeight="1">
      <c r="A165" s="4"/>
      <c r="C165" s="2"/>
      <c r="E165" s="2"/>
      <c r="F165" s="5"/>
      <c r="I165" s="2"/>
      <c r="J165" s="2" t="str">
        <f t="array" ref="J165">IFERROR(INDEX(Rules!$C$2:$C$100,MATCH(1,(Rules!$A$2:$A$100=C165)*(F165&lt;=Rules!$B$2:$B$100),0)),"L4 – CFO/CEO")</f>
        <v/>
      </c>
      <c r="K165" s="2" t="str">
        <f>IFERROR(VLOOKUP(IF(I165="",J165,I165),Escalation!$A$2:$C$10,2,FALSE),"")</f>
        <v/>
      </c>
      <c r="L165" s="2" t="str">
        <f>IFERROR(VLOOKUP(K165,Escalation!$A$2:$C$10,3,FALSE),"")</f>
        <v/>
      </c>
      <c r="M165" s="2"/>
      <c r="N165" s="4"/>
      <c r="Q165" s="4" t="str">
        <f t="shared" si="1"/>
        <v/>
      </c>
      <c r="R165" s="2" t="str">
        <f t="shared" si="2"/>
        <v/>
      </c>
    </row>
    <row r="166" ht="15.75" customHeight="1">
      <c r="A166" s="4"/>
      <c r="C166" s="2"/>
      <c r="E166" s="2"/>
      <c r="F166" s="5"/>
      <c r="I166" s="2"/>
      <c r="J166" s="2" t="str">
        <f t="array" ref="J166">IFERROR(INDEX(Rules!$C$2:$C$100,MATCH(1,(Rules!$A$2:$A$100=C166)*(F166&lt;=Rules!$B$2:$B$100),0)),"L4 – CFO/CEO")</f>
        <v/>
      </c>
      <c r="K166" s="2" t="str">
        <f>IFERROR(VLOOKUP(IF(I166="",J166,I166),Escalation!$A$2:$C$10,2,FALSE),"")</f>
        <v/>
      </c>
      <c r="L166" s="2" t="str">
        <f>IFERROR(VLOOKUP(K166,Escalation!$A$2:$C$10,3,FALSE),"")</f>
        <v/>
      </c>
      <c r="M166" s="2"/>
      <c r="N166" s="4"/>
      <c r="Q166" s="4" t="str">
        <f t="shared" si="1"/>
        <v/>
      </c>
      <c r="R166" s="2" t="str">
        <f t="shared" si="2"/>
        <v/>
      </c>
    </row>
    <row r="167" ht="15.75" customHeight="1">
      <c r="A167" s="4"/>
      <c r="C167" s="2"/>
      <c r="E167" s="2"/>
      <c r="F167" s="5"/>
      <c r="I167" s="2"/>
      <c r="J167" s="2" t="str">
        <f t="array" ref="J167">IFERROR(INDEX(Rules!$C$2:$C$100,MATCH(1,(Rules!$A$2:$A$100=C167)*(F167&lt;=Rules!$B$2:$B$100),0)),"L4 – CFO/CEO")</f>
        <v/>
      </c>
      <c r="K167" s="2" t="str">
        <f>IFERROR(VLOOKUP(IF(I167="",J167,I167),Escalation!$A$2:$C$10,2,FALSE),"")</f>
        <v/>
      </c>
      <c r="L167" s="2" t="str">
        <f>IFERROR(VLOOKUP(K167,Escalation!$A$2:$C$10,3,FALSE),"")</f>
        <v/>
      </c>
      <c r="M167" s="2"/>
      <c r="N167" s="4"/>
      <c r="Q167" s="4" t="str">
        <f t="shared" si="1"/>
        <v/>
      </c>
      <c r="R167" s="2" t="str">
        <f t="shared" si="2"/>
        <v/>
      </c>
    </row>
    <row r="168" ht="15.75" customHeight="1">
      <c r="A168" s="4"/>
      <c r="C168" s="2"/>
      <c r="E168" s="2"/>
      <c r="F168" s="5"/>
      <c r="I168" s="2"/>
      <c r="J168" s="2" t="str">
        <f t="array" ref="J168">IFERROR(INDEX(Rules!$C$2:$C$100,MATCH(1,(Rules!$A$2:$A$100=C168)*(F168&lt;=Rules!$B$2:$B$100),0)),"L4 – CFO/CEO")</f>
        <v/>
      </c>
      <c r="K168" s="2" t="str">
        <f>IFERROR(VLOOKUP(IF(I168="",J168,I168),Escalation!$A$2:$C$10,2,FALSE),"")</f>
        <v/>
      </c>
      <c r="L168" s="2" t="str">
        <f>IFERROR(VLOOKUP(K168,Escalation!$A$2:$C$10,3,FALSE),"")</f>
        <v/>
      </c>
      <c r="M168" s="2"/>
      <c r="N168" s="4"/>
      <c r="Q168" s="4" t="str">
        <f t="shared" si="1"/>
        <v/>
      </c>
      <c r="R168" s="2" t="str">
        <f t="shared" si="2"/>
        <v/>
      </c>
    </row>
    <row r="169" ht="15.75" customHeight="1">
      <c r="A169" s="4"/>
      <c r="C169" s="2"/>
      <c r="E169" s="2"/>
      <c r="F169" s="5"/>
      <c r="I169" s="2"/>
      <c r="J169" s="2" t="str">
        <f t="array" ref="J169">IFERROR(INDEX(Rules!$C$2:$C$100,MATCH(1,(Rules!$A$2:$A$100=C169)*(F169&lt;=Rules!$B$2:$B$100),0)),"L4 – CFO/CEO")</f>
        <v/>
      </c>
      <c r="K169" s="2" t="str">
        <f>IFERROR(VLOOKUP(IF(I169="",J169,I169),Escalation!$A$2:$C$10,2,FALSE),"")</f>
        <v/>
      </c>
      <c r="L169" s="2" t="str">
        <f>IFERROR(VLOOKUP(K169,Escalation!$A$2:$C$10,3,FALSE),"")</f>
        <v/>
      </c>
      <c r="M169" s="2"/>
      <c r="N169" s="4"/>
      <c r="Q169" s="4" t="str">
        <f t="shared" si="1"/>
        <v/>
      </c>
      <c r="R169" s="2" t="str">
        <f t="shared" si="2"/>
        <v/>
      </c>
    </row>
    <row r="170" ht="15.75" customHeight="1">
      <c r="A170" s="4"/>
      <c r="C170" s="2"/>
      <c r="E170" s="2"/>
      <c r="F170" s="5"/>
      <c r="I170" s="2"/>
      <c r="J170" s="2" t="str">
        <f t="array" ref="J170">IFERROR(INDEX(Rules!$C$2:$C$100,MATCH(1,(Rules!$A$2:$A$100=C170)*(F170&lt;=Rules!$B$2:$B$100),0)),"L4 – CFO/CEO")</f>
        <v/>
      </c>
      <c r="K170" s="2" t="str">
        <f>IFERROR(VLOOKUP(IF(I170="",J170,I170),Escalation!$A$2:$C$10,2,FALSE),"")</f>
        <v/>
      </c>
      <c r="L170" s="2" t="str">
        <f>IFERROR(VLOOKUP(K170,Escalation!$A$2:$C$10,3,FALSE),"")</f>
        <v/>
      </c>
      <c r="M170" s="2"/>
      <c r="N170" s="4"/>
      <c r="Q170" s="4" t="str">
        <f t="shared" si="1"/>
        <v/>
      </c>
      <c r="R170" s="2" t="str">
        <f t="shared" si="2"/>
        <v/>
      </c>
    </row>
    <row r="171" ht="15.75" customHeight="1">
      <c r="A171" s="4"/>
      <c r="C171" s="2"/>
      <c r="E171" s="2"/>
      <c r="F171" s="5"/>
      <c r="I171" s="2"/>
      <c r="J171" s="2" t="str">
        <f t="array" ref="J171">IFERROR(INDEX(Rules!$C$2:$C$100,MATCH(1,(Rules!$A$2:$A$100=C171)*(F171&lt;=Rules!$B$2:$B$100),0)),"L4 – CFO/CEO")</f>
        <v/>
      </c>
      <c r="K171" s="2" t="str">
        <f>IFERROR(VLOOKUP(IF(I171="",J171,I171),Escalation!$A$2:$C$10,2,FALSE),"")</f>
        <v/>
      </c>
      <c r="L171" s="2" t="str">
        <f>IFERROR(VLOOKUP(K171,Escalation!$A$2:$C$10,3,FALSE),"")</f>
        <v/>
      </c>
      <c r="M171" s="2"/>
      <c r="N171" s="4"/>
      <c r="Q171" s="4" t="str">
        <f t="shared" si="1"/>
        <v/>
      </c>
      <c r="R171" s="2" t="str">
        <f t="shared" si="2"/>
        <v/>
      </c>
    </row>
    <row r="172" ht="15.75" customHeight="1">
      <c r="A172" s="4"/>
      <c r="C172" s="2"/>
      <c r="E172" s="2"/>
      <c r="F172" s="5"/>
      <c r="I172" s="2"/>
      <c r="J172" s="2" t="str">
        <f t="array" ref="J172">IFERROR(INDEX(Rules!$C$2:$C$100,MATCH(1,(Rules!$A$2:$A$100=C172)*(F172&lt;=Rules!$B$2:$B$100),0)),"L4 – CFO/CEO")</f>
        <v/>
      </c>
      <c r="K172" s="2" t="str">
        <f>IFERROR(VLOOKUP(IF(I172="",J172,I172),Escalation!$A$2:$C$10,2,FALSE),"")</f>
        <v/>
      </c>
      <c r="L172" s="2" t="str">
        <f>IFERROR(VLOOKUP(K172,Escalation!$A$2:$C$10,3,FALSE),"")</f>
        <v/>
      </c>
      <c r="M172" s="2"/>
      <c r="N172" s="4"/>
      <c r="Q172" s="4" t="str">
        <f t="shared" si="1"/>
        <v/>
      </c>
      <c r="R172" s="2" t="str">
        <f t="shared" si="2"/>
        <v/>
      </c>
    </row>
    <row r="173" ht="15.75" customHeight="1">
      <c r="A173" s="4"/>
      <c r="C173" s="2"/>
      <c r="E173" s="2"/>
      <c r="F173" s="5"/>
      <c r="I173" s="2"/>
      <c r="J173" s="2" t="str">
        <f t="array" ref="J173">IFERROR(INDEX(Rules!$C$2:$C$100,MATCH(1,(Rules!$A$2:$A$100=C173)*(F173&lt;=Rules!$B$2:$B$100),0)),"L4 – CFO/CEO")</f>
        <v/>
      </c>
      <c r="K173" s="2" t="str">
        <f>IFERROR(VLOOKUP(IF(I173="",J173,I173),Escalation!$A$2:$C$10,2,FALSE),"")</f>
        <v/>
      </c>
      <c r="L173" s="2" t="str">
        <f>IFERROR(VLOOKUP(K173,Escalation!$A$2:$C$10,3,FALSE),"")</f>
        <v/>
      </c>
      <c r="M173" s="2"/>
      <c r="N173" s="4"/>
      <c r="Q173" s="4" t="str">
        <f t="shared" si="1"/>
        <v/>
      </c>
      <c r="R173" s="2" t="str">
        <f t="shared" si="2"/>
        <v/>
      </c>
    </row>
    <row r="174" ht="15.75" customHeight="1">
      <c r="A174" s="4"/>
      <c r="C174" s="2"/>
      <c r="E174" s="2"/>
      <c r="F174" s="5"/>
      <c r="I174" s="2"/>
      <c r="J174" s="2" t="str">
        <f t="array" ref="J174">IFERROR(INDEX(Rules!$C$2:$C$100,MATCH(1,(Rules!$A$2:$A$100=C174)*(F174&lt;=Rules!$B$2:$B$100),0)),"L4 – CFO/CEO")</f>
        <v/>
      </c>
      <c r="K174" s="2" t="str">
        <f>IFERROR(VLOOKUP(IF(I174="",J174,I174),Escalation!$A$2:$C$10,2,FALSE),"")</f>
        <v/>
      </c>
      <c r="L174" s="2" t="str">
        <f>IFERROR(VLOOKUP(K174,Escalation!$A$2:$C$10,3,FALSE),"")</f>
        <v/>
      </c>
      <c r="M174" s="2"/>
      <c r="N174" s="4"/>
      <c r="Q174" s="4" t="str">
        <f t="shared" si="1"/>
        <v/>
      </c>
      <c r="R174" s="2" t="str">
        <f t="shared" si="2"/>
        <v/>
      </c>
    </row>
    <row r="175" ht="15.75" customHeight="1">
      <c r="A175" s="4"/>
      <c r="C175" s="2"/>
      <c r="E175" s="2"/>
      <c r="F175" s="5"/>
      <c r="I175" s="2"/>
      <c r="J175" s="2" t="str">
        <f t="array" ref="J175">IFERROR(INDEX(Rules!$C$2:$C$100,MATCH(1,(Rules!$A$2:$A$100=C175)*(F175&lt;=Rules!$B$2:$B$100),0)),"L4 – CFO/CEO")</f>
        <v/>
      </c>
      <c r="K175" s="2" t="str">
        <f>IFERROR(VLOOKUP(IF(I175="",J175,I175),Escalation!$A$2:$C$10,2,FALSE),"")</f>
        <v/>
      </c>
      <c r="L175" s="2" t="str">
        <f>IFERROR(VLOOKUP(K175,Escalation!$A$2:$C$10,3,FALSE),"")</f>
        <v/>
      </c>
      <c r="M175" s="2"/>
      <c r="N175" s="4"/>
      <c r="Q175" s="4" t="str">
        <f t="shared" si="1"/>
        <v/>
      </c>
      <c r="R175" s="2" t="str">
        <f t="shared" si="2"/>
        <v/>
      </c>
    </row>
    <row r="176" ht="15.75" customHeight="1">
      <c r="A176" s="4"/>
      <c r="C176" s="2"/>
      <c r="E176" s="2"/>
      <c r="F176" s="5"/>
      <c r="I176" s="2"/>
      <c r="J176" s="2" t="str">
        <f t="array" ref="J176">IFERROR(INDEX(Rules!$C$2:$C$100,MATCH(1,(Rules!$A$2:$A$100=C176)*(F176&lt;=Rules!$B$2:$B$100),0)),"L4 – CFO/CEO")</f>
        <v/>
      </c>
      <c r="K176" s="2" t="str">
        <f>IFERROR(VLOOKUP(IF(I176="",J176,I176),Escalation!$A$2:$C$10,2,FALSE),"")</f>
        <v/>
      </c>
      <c r="L176" s="2" t="str">
        <f>IFERROR(VLOOKUP(K176,Escalation!$A$2:$C$10,3,FALSE),"")</f>
        <v/>
      </c>
      <c r="M176" s="2"/>
      <c r="N176" s="4"/>
      <c r="Q176" s="4" t="str">
        <f t="shared" si="1"/>
        <v/>
      </c>
      <c r="R176" s="2" t="str">
        <f t="shared" si="2"/>
        <v/>
      </c>
    </row>
    <row r="177" ht="15.75" customHeight="1">
      <c r="A177" s="4"/>
      <c r="C177" s="2"/>
      <c r="E177" s="2"/>
      <c r="F177" s="5"/>
      <c r="I177" s="2"/>
      <c r="J177" s="2" t="str">
        <f t="array" ref="J177">IFERROR(INDEX(Rules!$C$2:$C$100,MATCH(1,(Rules!$A$2:$A$100=C177)*(F177&lt;=Rules!$B$2:$B$100),0)),"L4 – CFO/CEO")</f>
        <v/>
      </c>
      <c r="K177" s="2" t="str">
        <f>IFERROR(VLOOKUP(IF(I177="",J177,I177),Escalation!$A$2:$C$10,2,FALSE),"")</f>
        <v/>
      </c>
      <c r="L177" s="2" t="str">
        <f>IFERROR(VLOOKUP(K177,Escalation!$A$2:$C$10,3,FALSE),"")</f>
        <v/>
      </c>
      <c r="M177" s="2"/>
      <c r="N177" s="4"/>
      <c r="Q177" s="4" t="str">
        <f t="shared" si="1"/>
        <v/>
      </c>
      <c r="R177" s="2" t="str">
        <f t="shared" si="2"/>
        <v/>
      </c>
    </row>
    <row r="178" ht="15.75" customHeight="1">
      <c r="A178" s="4"/>
      <c r="C178" s="2"/>
      <c r="E178" s="2"/>
      <c r="F178" s="5"/>
      <c r="I178" s="2"/>
      <c r="J178" s="2" t="str">
        <f t="array" ref="J178">IFERROR(INDEX(Rules!$C$2:$C$100,MATCH(1,(Rules!$A$2:$A$100=C178)*(F178&lt;=Rules!$B$2:$B$100),0)),"L4 – CFO/CEO")</f>
        <v/>
      </c>
      <c r="K178" s="2" t="str">
        <f>IFERROR(VLOOKUP(IF(I178="",J178,I178),Escalation!$A$2:$C$10,2,FALSE),"")</f>
        <v/>
      </c>
      <c r="L178" s="2" t="str">
        <f>IFERROR(VLOOKUP(K178,Escalation!$A$2:$C$10,3,FALSE),"")</f>
        <v/>
      </c>
      <c r="M178" s="2"/>
      <c r="N178" s="4"/>
      <c r="Q178" s="4" t="str">
        <f t="shared" si="1"/>
        <v/>
      </c>
      <c r="R178" s="2" t="str">
        <f t="shared" si="2"/>
        <v/>
      </c>
    </row>
    <row r="179" ht="15.75" customHeight="1">
      <c r="A179" s="4"/>
      <c r="C179" s="2"/>
      <c r="E179" s="2"/>
      <c r="F179" s="5"/>
      <c r="I179" s="2"/>
      <c r="J179" s="2" t="str">
        <f t="array" ref="J179">IFERROR(INDEX(Rules!$C$2:$C$100,MATCH(1,(Rules!$A$2:$A$100=C179)*(F179&lt;=Rules!$B$2:$B$100),0)),"L4 – CFO/CEO")</f>
        <v/>
      </c>
      <c r="K179" s="2" t="str">
        <f>IFERROR(VLOOKUP(IF(I179="",J179,I179),Escalation!$A$2:$C$10,2,FALSE),"")</f>
        <v/>
      </c>
      <c r="L179" s="2" t="str">
        <f>IFERROR(VLOOKUP(K179,Escalation!$A$2:$C$10,3,FALSE),"")</f>
        <v/>
      </c>
      <c r="M179" s="2"/>
      <c r="N179" s="4"/>
      <c r="Q179" s="4" t="str">
        <f t="shared" si="1"/>
        <v/>
      </c>
      <c r="R179" s="2" t="str">
        <f t="shared" si="2"/>
        <v/>
      </c>
    </row>
    <row r="180" ht="15.75" customHeight="1">
      <c r="A180" s="4"/>
      <c r="C180" s="2"/>
      <c r="E180" s="2"/>
      <c r="F180" s="5"/>
      <c r="I180" s="2"/>
      <c r="J180" s="2" t="str">
        <f t="array" ref="J180">IFERROR(INDEX(Rules!$C$2:$C$100,MATCH(1,(Rules!$A$2:$A$100=C180)*(F180&lt;=Rules!$B$2:$B$100),0)),"L4 – CFO/CEO")</f>
        <v/>
      </c>
      <c r="K180" s="2" t="str">
        <f>IFERROR(VLOOKUP(IF(I180="",J180,I180),Escalation!$A$2:$C$10,2,FALSE),"")</f>
        <v/>
      </c>
      <c r="L180" s="2" t="str">
        <f>IFERROR(VLOOKUP(K180,Escalation!$A$2:$C$10,3,FALSE),"")</f>
        <v/>
      </c>
      <c r="M180" s="2"/>
      <c r="N180" s="4"/>
      <c r="Q180" s="4" t="str">
        <f t="shared" si="1"/>
        <v/>
      </c>
      <c r="R180" s="2" t="str">
        <f t="shared" si="2"/>
        <v/>
      </c>
    </row>
    <row r="181" ht="15.75" customHeight="1">
      <c r="A181" s="4"/>
      <c r="C181" s="2"/>
      <c r="E181" s="2"/>
      <c r="F181" s="5"/>
      <c r="I181" s="2"/>
      <c r="J181" s="2" t="str">
        <f t="array" ref="J181">IFERROR(INDEX(Rules!$C$2:$C$100,MATCH(1,(Rules!$A$2:$A$100=C181)*(F181&lt;=Rules!$B$2:$B$100),0)),"L4 – CFO/CEO")</f>
        <v/>
      </c>
      <c r="K181" s="2" t="str">
        <f>IFERROR(VLOOKUP(IF(I181="",J181,I181),Escalation!$A$2:$C$10,2,FALSE),"")</f>
        <v/>
      </c>
      <c r="L181" s="2" t="str">
        <f>IFERROR(VLOOKUP(K181,Escalation!$A$2:$C$10,3,FALSE),"")</f>
        <v/>
      </c>
      <c r="M181" s="2"/>
      <c r="N181" s="4"/>
      <c r="Q181" s="4" t="str">
        <f t="shared" si="1"/>
        <v/>
      </c>
      <c r="R181" s="2" t="str">
        <f t="shared" si="2"/>
        <v/>
      </c>
    </row>
    <row r="182" ht="15.75" customHeight="1">
      <c r="A182" s="4"/>
      <c r="C182" s="2"/>
      <c r="E182" s="2"/>
      <c r="F182" s="5"/>
      <c r="I182" s="2"/>
      <c r="J182" s="2" t="str">
        <f t="array" ref="J182">IFERROR(INDEX(Rules!$C$2:$C$100,MATCH(1,(Rules!$A$2:$A$100=C182)*(F182&lt;=Rules!$B$2:$B$100),0)),"L4 – CFO/CEO")</f>
        <v/>
      </c>
      <c r="K182" s="2" t="str">
        <f>IFERROR(VLOOKUP(IF(I182="",J182,I182),Escalation!$A$2:$C$10,2,FALSE),"")</f>
        <v/>
      </c>
      <c r="L182" s="2" t="str">
        <f>IFERROR(VLOOKUP(K182,Escalation!$A$2:$C$10,3,FALSE),"")</f>
        <v/>
      </c>
      <c r="M182" s="2"/>
      <c r="N182" s="4"/>
      <c r="Q182" s="4" t="str">
        <f t="shared" si="1"/>
        <v/>
      </c>
      <c r="R182" s="2" t="str">
        <f t="shared" si="2"/>
        <v/>
      </c>
    </row>
    <row r="183" ht="15.75" customHeight="1">
      <c r="A183" s="4"/>
      <c r="C183" s="2"/>
      <c r="E183" s="2"/>
      <c r="F183" s="5"/>
      <c r="I183" s="2"/>
      <c r="J183" s="2" t="str">
        <f t="array" ref="J183">IFERROR(INDEX(Rules!$C$2:$C$100,MATCH(1,(Rules!$A$2:$A$100=C183)*(F183&lt;=Rules!$B$2:$B$100),0)),"L4 – CFO/CEO")</f>
        <v/>
      </c>
      <c r="K183" s="2" t="str">
        <f>IFERROR(VLOOKUP(IF(I183="",J183,I183),Escalation!$A$2:$C$10,2,FALSE),"")</f>
        <v/>
      </c>
      <c r="L183" s="2" t="str">
        <f>IFERROR(VLOOKUP(K183,Escalation!$A$2:$C$10,3,FALSE),"")</f>
        <v/>
      </c>
      <c r="M183" s="2"/>
      <c r="N183" s="4"/>
      <c r="Q183" s="4" t="str">
        <f t="shared" si="1"/>
        <v/>
      </c>
      <c r="R183" s="2" t="str">
        <f t="shared" si="2"/>
        <v/>
      </c>
    </row>
    <row r="184" ht="15.75" customHeight="1">
      <c r="A184" s="4"/>
      <c r="C184" s="2"/>
      <c r="E184" s="2"/>
      <c r="F184" s="5"/>
      <c r="I184" s="2"/>
      <c r="J184" s="2" t="str">
        <f t="array" ref="J184">IFERROR(INDEX(Rules!$C$2:$C$100,MATCH(1,(Rules!$A$2:$A$100=C184)*(F184&lt;=Rules!$B$2:$B$100),0)),"L4 – CFO/CEO")</f>
        <v/>
      </c>
      <c r="K184" s="2" t="str">
        <f>IFERROR(VLOOKUP(IF(I184="",J184,I184),Escalation!$A$2:$C$10,2,FALSE),"")</f>
        <v/>
      </c>
      <c r="L184" s="2" t="str">
        <f>IFERROR(VLOOKUP(K184,Escalation!$A$2:$C$10,3,FALSE),"")</f>
        <v/>
      </c>
      <c r="M184" s="2"/>
      <c r="N184" s="4"/>
      <c r="Q184" s="4" t="str">
        <f t="shared" si="1"/>
        <v/>
      </c>
      <c r="R184" s="2" t="str">
        <f t="shared" si="2"/>
        <v/>
      </c>
    </row>
    <row r="185" ht="15.75" customHeight="1">
      <c r="A185" s="4"/>
      <c r="C185" s="2"/>
      <c r="E185" s="2"/>
      <c r="F185" s="5"/>
      <c r="I185" s="2"/>
      <c r="J185" s="2" t="str">
        <f t="array" ref="J185">IFERROR(INDEX(Rules!$C$2:$C$100,MATCH(1,(Rules!$A$2:$A$100=C185)*(F185&lt;=Rules!$B$2:$B$100),0)),"L4 – CFO/CEO")</f>
        <v/>
      </c>
      <c r="K185" s="2" t="str">
        <f>IFERROR(VLOOKUP(IF(I185="",J185,I185),Escalation!$A$2:$C$10,2,FALSE),"")</f>
        <v/>
      </c>
      <c r="L185" s="2" t="str">
        <f>IFERROR(VLOOKUP(K185,Escalation!$A$2:$C$10,3,FALSE),"")</f>
        <v/>
      </c>
      <c r="M185" s="2"/>
      <c r="N185" s="4"/>
      <c r="Q185" s="4" t="str">
        <f t="shared" si="1"/>
        <v/>
      </c>
      <c r="R185" s="2" t="str">
        <f t="shared" si="2"/>
        <v/>
      </c>
    </row>
    <row r="186" ht="15.75" customHeight="1">
      <c r="A186" s="4"/>
      <c r="C186" s="2"/>
      <c r="E186" s="2"/>
      <c r="F186" s="5"/>
      <c r="I186" s="2"/>
      <c r="J186" s="2" t="str">
        <f t="array" ref="J186">IFERROR(INDEX(Rules!$C$2:$C$100,MATCH(1,(Rules!$A$2:$A$100=C186)*(F186&lt;=Rules!$B$2:$B$100),0)),"L4 – CFO/CEO")</f>
        <v/>
      </c>
      <c r="K186" s="2" t="str">
        <f>IFERROR(VLOOKUP(IF(I186="",J186,I186),Escalation!$A$2:$C$10,2,FALSE),"")</f>
        <v/>
      </c>
      <c r="L186" s="2" t="str">
        <f>IFERROR(VLOOKUP(K186,Escalation!$A$2:$C$10,3,FALSE),"")</f>
        <v/>
      </c>
      <c r="M186" s="2"/>
      <c r="N186" s="4"/>
      <c r="Q186" s="4" t="str">
        <f t="shared" si="1"/>
        <v/>
      </c>
      <c r="R186" s="2" t="str">
        <f t="shared" si="2"/>
        <v/>
      </c>
    </row>
    <row r="187" ht="15.75" customHeight="1">
      <c r="A187" s="4"/>
      <c r="C187" s="2"/>
      <c r="E187" s="2"/>
      <c r="F187" s="5"/>
      <c r="I187" s="2"/>
      <c r="J187" s="2" t="str">
        <f t="array" ref="J187">IFERROR(INDEX(Rules!$C$2:$C$100,MATCH(1,(Rules!$A$2:$A$100=C187)*(F187&lt;=Rules!$B$2:$B$100),0)),"L4 – CFO/CEO")</f>
        <v/>
      </c>
      <c r="K187" s="2" t="str">
        <f>IFERROR(VLOOKUP(IF(I187="",J187,I187),Escalation!$A$2:$C$10,2,FALSE),"")</f>
        <v/>
      </c>
      <c r="L187" s="2" t="str">
        <f>IFERROR(VLOOKUP(K187,Escalation!$A$2:$C$10,3,FALSE),"")</f>
        <v/>
      </c>
      <c r="M187" s="2"/>
      <c r="N187" s="4"/>
      <c r="Q187" s="4" t="str">
        <f t="shared" si="1"/>
        <v/>
      </c>
      <c r="R187" s="2" t="str">
        <f t="shared" si="2"/>
        <v/>
      </c>
    </row>
    <row r="188" ht="15.75" customHeight="1">
      <c r="A188" s="4"/>
      <c r="C188" s="2"/>
      <c r="E188" s="2"/>
      <c r="F188" s="5"/>
      <c r="I188" s="2"/>
      <c r="J188" s="2" t="str">
        <f t="array" ref="J188">IFERROR(INDEX(Rules!$C$2:$C$100,MATCH(1,(Rules!$A$2:$A$100=C188)*(F188&lt;=Rules!$B$2:$B$100),0)),"L4 – CFO/CEO")</f>
        <v/>
      </c>
      <c r="K188" s="2" t="str">
        <f>IFERROR(VLOOKUP(IF(I188="",J188,I188),Escalation!$A$2:$C$10,2,FALSE),"")</f>
        <v/>
      </c>
      <c r="L188" s="2" t="str">
        <f>IFERROR(VLOOKUP(K188,Escalation!$A$2:$C$10,3,FALSE),"")</f>
        <v/>
      </c>
      <c r="M188" s="2"/>
      <c r="N188" s="4"/>
      <c r="Q188" s="4" t="str">
        <f t="shared" si="1"/>
        <v/>
      </c>
      <c r="R188" s="2" t="str">
        <f t="shared" si="2"/>
        <v/>
      </c>
    </row>
    <row r="189" ht="15.75" customHeight="1">
      <c r="A189" s="4"/>
      <c r="C189" s="2"/>
      <c r="E189" s="2"/>
      <c r="F189" s="5"/>
      <c r="I189" s="2"/>
      <c r="J189" s="2" t="str">
        <f t="array" ref="J189">IFERROR(INDEX(Rules!$C$2:$C$100,MATCH(1,(Rules!$A$2:$A$100=C189)*(F189&lt;=Rules!$B$2:$B$100),0)),"L4 – CFO/CEO")</f>
        <v/>
      </c>
      <c r="K189" s="2" t="str">
        <f>IFERROR(VLOOKUP(IF(I189="",J189,I189),Escalation!$A$2:$C$10,2,FALSE),"")</f>
        <v/>
      </c>
      <c r="L189" s="2" t="str">
        <f>IFERROR(VLOOKUP(K189,Escalation!$A$2:$C$10,3,FALSE),"")</f>
        <v/>
      </c>
      <c r="M189" s="2"/>
      <c r="N189" s="4"/>
      <c r="Q189" s="4" t="str">
        <f t="shared" si="1"/>
        <v/>
      </c>
      <c r="R189" s="2" t="str">
        <f t="shared" si="2"/>
        <v/>
      </c>
    </row>
    <row r="190" ht="15.75" customHeight="1">
      <c r="A190" s="4"/>
      <c r="C190" s="2"/>
      <c r="E190" s="2"/>
      <c r="F190" s="5"/>
      <c r="I190" s="2"/>
      <c r="J190" s="2" t="str">
        <f t="array" ref="J190">IFERROR(INDEX(Rules!$C$2:$C$100,MATCH(1,(Rules!$A$2:$A$100=C190)*(F190&lt;=Rules!$B$2:$B$100),0)),"L4 – CFO/CEO")</f>
        <v/>
      </c>
      <c r="K190" s="2" t="str">
        <f>IFERROR(VLOOKUP(IF(I190="",J190,I190),Escalation!$A$2:$C$10,2,FALSE),"")</f>
        <v/>
      </c>
      <c r="L190" s="2" t="str">
        <f>IFERROR(VLOOKUP(K190,Escalation!$A$2:$C$10,3,FALSE),"")</f>
        <v/>
      </c>
      <c r="M190" s="2"/>
      <c r="N190" s="4"/>
      <c r="Q190" s="4" t="str">
        <f t="shared" si="1"/>
        <v/>
      </c>
      <c r="R190" s="2" t="str">
        <f t="shared" si="2"/>
        <v/>
      </c>
    </row>
    <row r="191" ht="15.75" customHeight="1">
      <c r="A191" s="4"/>
      <c r="C191" s="2"/>
      <c r="E191" s="2"/>
      <c r="F191" s="5"/>
      <c r="I191" s="2"/>
      <c r="J191" s="2" t="str">
        <f t="array" ref="J191">IFERROR(INDEX(Rules!$C$2:$C$100,MATCH(1,(Rules!$A$2:$A$100=C191)*(F191&lt;=Rules!$B$2:$B$100),0)),"L4 – CFO/CEO")</f>
        <v/>
      </c>
      <c r="K191" s="2" t="str">
        <f>IFERROR(VLOOKUP(IF(I191="",J191,I191),Escalation!$A$2:$C$10,2,FALSE),"")</f>
        <v/>
      </c>
      <c r="L191" s="2" t="str">
        <f>IFERROR(VLOOKUP(K191,Escalation!$A$2:$C$10,3,FALSE),"")</f>
        <v/>
      </c>
      <c r="M191" s="2"/>
      <c r="N191" s="4"/>
      <c r="Q191" s="4" t="str">
        <f t="shared" si="1"/>
        <v/>
      </c>
      <c r="R191" s="2" t="str">
        <f t="shared" si="2"/>
        <v/>
      </c>
    </row>
    <row r="192" ht="15.75" customHeight="1">
      <c r="A192" s="4"/>
      <c r="C192" s="2"/>
      <c r="E192" s="2"/>
      <c r="F192" s="5"/>
      <c r="I192" s="2"/>
      <c r="J192" s="2" t="str">
        <f t="array" ref="J192">IFERROR(INDEX(Rules!$C$2:$C$100,MATCH(1,(Rules!$A$2:$A$100=C192)*(F192&lt;=Rules!$B$2:$B$100),0)),"L4 – CFO/CEO")</f>
        <v/>
      </c>
      <c r="K192" s="2" t="str">
        <f>IFERROR(VLOOKUP(IF(I192="",J192,I192),Escalation!$A$2:$C$10,2,FALSE),"")</f>
        <v/>
      </c>
      <c r="L192" s="2" t="str">
        <f>IFERROR(VLOOKUP(K192,Escalation!$A$2:$C$10,3,FALSE),"")</f>
        <v/>
      </c>
      <c r="M192" s="2"/>
      <c r="N192" s="4"/>
      <c r="Q192" s="4" t="str">
        <f t="shared" si="1"/>
        <v/>
      </c>
      <c r="R192" s="2" t="str">
        <f t="shared" si="2"/>
        <v/>
      </c>
    </row>
    <row r="193" ht="15.75" customHeight="1">
      <c r="A193" s="4"/>
      <c r="C193" s="2"/>
      <c r="E193" s="2"/>
      <c r="F193" s="5"/>
      <c r="I193" s="2"/>
      <c r="J193" s="2" t="str">
        <f t="array" ref="J193">IFERROR(INDEX(Rules!$C$2:$C$100,MATCH(1,(Rules!$A$2:$A$100=C193)*(F193&lt;=Rules!$B$2:$B$100),0)),"L4 – CFO/CEO")</f>
        <v/>
      </c>
      <c r="K193" s="2" t="str">
        <f>IFERROR(VLOOKUP(IF(I193="",J193,I193),Escalation!$A$2:$C$10,2,FALSE),"")</f>
        <v/>
      </c>
      <c r="L193" s="2" t="str">
        <f>IFERROR(VLOOKUP(K193,Escalation!$A$2:$C$10,3,FALSE),"")</f>
        <v/>
      </c>
      <c r="M193" s="2"/>
      <c r="N193" s="4"/>
      <c r="Q193" s="4" t="str">
        <f t="shared" si="1"/>
        <v/>
      </c>
      <c r="R193" s="2" t="str">
        <f t="shared" si="2"/>
        <v/>
      </c>
    </row>
    <row r="194" ht="15.75" customHeight="1">
      <c r="A194" s="4"/>
      <c r="C194" s="2"/>
      <c r="E194" s="2"/>
      <c r="F194" s="5"/>
      <c r="I194" s="2"/>
      <c r="J194" s="2" t="str">
        <f t="array" ref="J194">IFERROR(INDEX(Rules!$C$2:$C$100,MATCH(1,(Rules!$A$2:$A$100=C194)*(F194&lt;=Rules!$B$2:$B$100),0)),"L4 – CFO/CEO")</f>
        <v/>
      </c>
      <c r="K194" s="2" t="str">
        <f>IFERROR(VLOOKUP(IF(I194="",J194,I194),Escalation!$A$2:$C$10,2,FALSE),"")</f>
        <v/>
      </c>
      <c r="L194" s="2" t="str">
        <f>IFERROR(VLOOKUP(K194,Escalation!$A$2:$C$10,3,FALSE),"")</f>
        <v/>
      </c>
      <c r="M194" s="2"/>
      <c r="N194" s="4"/>
      <c r="Q194" s="4" t="str">
        <f t="shared" si="1"/>
        <v/>
      </c>
      <c r="R194" s="2" t="str">
        <f t="shared" si="2"/>
        <v/>
      </c>
    </row>
    <row r="195" ht="15.75" customHeight="1">
      <c r="A195" s="4"/>
      <c r="C195" s="2"/>
      <c r="E195" s="2"/>
      <c r="F195" s="5"/>
      <c r="I195" s="2"/>
      <c r="J195" s="2" t="str">
        <f t="array" ref="J195">IFERROR(INDEX(Rules!$C$2:$C$100,MATCH(1,(Rules!$A$2:$A$100=C195)*(F195&lt;=Rules!$B$2:$B$100),0)),"L4 – CFO/CEO")</f>
        <v/>
      </c>
      <c r="K195" s="2" t="str">
        <f>IFERROR(VLOOKUP(IF(I195="",J195,I195),Escalation!$A$2:$C$10,2,FALSE),"")</f>
        <v/>
      </c>
      <c r="L195" s="2" t="str">
        <f>IFERROR(VLOOKUP(K195,Escalation!$A$2:$C$10,3,FALSE),"")</f>
        <v/>
      </c>
      <c r="M195" s="2"/>
      <c r="N195" s="4"/>
      <c r="Q195" s="4" t="str">
        <f t="shared" si="1"/>
        <v/>
      </c>
      <c r="R195" s="2" t="str">
        <f t="shared" si="2"/>
        <v/>
      </c>
    </row>
    <row r="196" ht="15.75" customHeight="1">
      <c r="A196" s="4"/>
      <c r="C196" s="2"/>
      <c r="E196" s="2"/>
      <c r="F196" s="5"/>
      <c r="I196" s="2"/>
      <c r="J196" s="2" t="str">
        <f t="array" ref="J196">IFERROR(INDEX(Rules!$C$2:$C$100,MATCH(1,(Rules!$A$2:$A$100=C196)*(F196&lt;=Rules!$B$2:$B$100),0)),"L4 – CFO/CEO")</f>
        <v/>
      </c>
      <c r="K196" s="2" t="str">
        <f>IFERROR(VLOOKUP(IF(I196="",J196,I196),Escalation!$A$2:$C$10,2,FALSE),"")</f>
        <v/>
      </c>
      <c r="L196" s="2" t="str">
        <f>IFERROR(VLOOKUP(K196,Escalation!$A$2:$C$10,3,FALSE),"")</f>
        <v/>
      </c>
      <c r="M196" s="2"/>
      <c r="N196" s="4"/>
      <c r="Q196" s="4" t="str">
        <f t="shared" si="1"/>
        <v/>
      </c>
      <c r="R196" s="2" t="str">
        <f t="shared" si="2"/>
        <v/>
      </c>
    </row>
    <row r="197" ht="15.75" customHeight="1">
      <c r="A197" s="4"/>
      <c r="C197" s="2"/>
      <c r="E197" s="2"/>
      <c r="F197" s="5"/>
      <c r="I197" s="2"/>
      <c r="J197" s="2" t="str">
        <f t="array" ref="J197">IFERROR(INDEX(Rules!$C$2:$C$100,MATCH(1,(Rules!$A$2:$A$100=C197)*(F197&lt;=Rules!$B$2:$B$100),0)),"L4 – CFO/CEO")</f>
        <v/>
      </c>
      <c r="K197" s="2" t="str">
        <f>IFERROR(VLOOKUP(IF(I197="",J197,I197),Escalation!$A$2:$C$10,2,FALSE),"")</f>
        <v/>
      </c>
      <c r="L197" s="2" t="str">
        <f>IFERROR(VLOOKUP(K197,Escalation!$A$2:$C$10,3,FALSE),"")</f>
        <v/>
      </c>
      <c r="M197" s="2"/>
      <c r="N197" s="4"/>
      <c r="Q197" s="4" t="str">
        <f t="shared" si="1"/>
        <v/>
      </c>
      <c r="R197" s="2" t="str">
        <f t="shared" si="2"/>
        <v/>
      </c>
    </row>
    <row r="198" ht="15.75" customHeight="1">
      <c r="A198" s="4"/>
      <c r="C198" s="2"/>
      <c r="E198" s="2"/>
      <c r="F198" s="5"/>
      <c r="I198" s="2"/>
      <c r="J198" s="2" t="str">
        <f t="array" ref="J198">IFERROR(INDEX(Rules!$C$2:$C$100,MATCH(1,(Rules!$A$2:$A$100=C198)*(F198&lt;=Rules!$B$2:$B$100),0)),"L4 – CFO/CEO")</f>
        <v/>
      </c>
      <c r="K198" s="2" t="str">
        <f>IFERROR(VLOOKUP(IF(I198="",J198,I198),Escalation!$A$2:$C$10,2,FALSE),"")</f>
        <v/>
      </c>
      <c r="L198" s="2" t="str">
        <f>IFERROR(VLOOKUP(K198,Escalation!$A$2:$C$10,3,FALSE),"")</f>
        <v/>
      </c>
      <c r="M198" s="2"/>
      <c r="N198" s="4"/>
      <c r="Q198" s="4" t="str">
        <f t="shared" si="1"/>
        <v/>
      </c>
      <c r="R198" s="2" t="str">
        <f t="shared" si="2"/>
        <v/>
      </c>
    </row>
    <row r="199" ht="15.75" customHeight="1">
      <c r="A199" s="4"/>
      <c r="C199" s="2"/>
      <c r="E199" s="2"/>
      <c r="F199" s="5"/>
      <c r="I199" s="2"/>
      <c r="J199" s="2" t="str">
        <f t="array" ref="J199">IFERROR(INDEX(Rules!$C$2:$C$100,MATCH(1,(Rules!$A$2:$A$100=C199)*(F199&lt;=Rules!$B$2:$B$100),0)),"L4 – CFO/CEO")</f>
        <v/>
      </c>
      <c r="K199" s="2" t="str">
        <f>IFERROR(VLOOKUP(IF(I199="",J199,I199),Escalation!$A$2:$C$10,2,FALSE),"")</f>
        <v/>
      </c>
      <c r="L199" s="2" t="str">
        <f>IFERROR(VLOOKUP(K199,Escalation!$A$2:$C$10,3,FALSE),"")</f>
        <v/>
      </c>
      <c r="M199" s="2"/>
      <c r="N199" s="4"/>
      <c r="Q199" s="4" t="str">
        <f t="shared" si="1"/>
        <v/>
      </c>
      <c r="R199" s="2" t="str">
        <f t="shared" si="2"/>
        <v/>
      </c>
    </row>
    <row r="200" ht="15.75" customHeight="1">
      <c r="A200" s="4"/>
      <c r="C200" s="2"/>
      <c r="E200" s="2"/>
      <c r="F200" s="5"/>
      <c r="I200" s="2"/>
      <c r="J200" s="2" t="str">
        <f t="array" ref="J200">IFERROR(INDEX(Rules!$C$2:$C$100,MATCH(1,(Rules!$A$2:$A$100=C200)*(F200&lt;=Rules!$B$2:$B$100),0)),"L4 – CFO/CEO")</f>
        <v/>
      </c>
      <c r="K200" s="2" t="str">
        <f>IFERROR(VLOOKUP(IF(I200="",J200,I200),Escalation!$A$2:$C$10,2,FALSE),"")</f>
        <v/>
      </c>
      <c r="L200" s="2" t="str">
        <f>IFERROR(VLOOKUP(K200,Escalation!$A$2:$C$10,3,FALSE),"")</f>
        <v/>
      </c>
      <c r="M200" s="2"/>
      <c r="N200" s="4"/>
      <c r="Q200" s="4" t="str">
        <f t="shared" si="1"/>
        <v/>
      </c>
      <c r="R200" s="2" t="str">
        <f t="shared" si="2"/>
        <v/>
      </c>
    </row>
    <row r="201" ht="15.75" customHeight="1">
      <c r="A201" s="4"/>
      <c r="C201" s="2"/>
      <c r="E201" s="2"/>
      <c r="F201" s="5"/>
      <c r="I201" s="2"/>
      <c r="J201" s="2" t="str">
        <f t="array" ref="J201">IFERROR(INDEX(Rules!$C$2:$C$100,MATCH(1,(Rules!$A$2:$A$100=C201)*(F201&lt;=Rules!$B$2:$B$100),0)),"L4 – CFO/CEO")</f>
        <v/>
      </c>
      <c r="K201" s="2" t="str">
        <f>IFERROR(VLOOKUP(IF(I201="",J201,I201),Escalation!$A$2:$C$10,2,FALSE),"")</f>
        <v/>
      </c>
      <c r="L201" s="2" t="str">
        <f>IFERROR(VLOOKUP(K201,Escalation!$A$2:$C$10,3,FALSE),"")</f>
        <v/>
      </c>
      <c r="M201" s="2"/>
      <c r="N201" s="4"/>
      <c r="Q201" s="4" t="str">
        <f t="shared" si="1"/>
        <v/>
      </c>
      <c r="R201" s="2" t="str">
        <f t="shared" si="2"/>
        <v/>
      </c>
    </row>
    <row r="202" ht="15.75" customHeight="1">
      <c r="A202" s="4"/>
      <c r="C202" s="2"/>
      <c r="E202" s="2"/>
      <c r="F202" s="5"/>
      <c r="I202" s="2"/>
      <c r="J202" s="2" t="str">
        <f t="array" ref="J202">IFERROR(INDEX(Rules!$C$2:$C$100,MATCH(1,(Rules!$A$2:$A$100=C202)*(F202&lt;=Rules!$B$2:$B$100),0)),"L4 – CFO/CEO")</f>
        <v/>
      </c>
      <c r="K202" s="2" t="str">
        <f>IFERROR(VLOOKUP(IF(I202="",J202,I202),Escalation!$A$2:$C$10,2,FALSE),"")</f>
        <v/>
      </c>
      <c r="L202" s="2" t="str">
        <f>IFERROR(VLOOKUP(K202,Escalation!$A$2:$C$10,3,FALSE),"")</f>
        <v/>
      </c>
      <c r="M202" s="2"/>
      <c r="N202" s="4"/>
      <c r="Q202" s="4" t="str">
        <f t="shared" si="1"/>
        <v/>
      </c>
      <c r="R202" s="2" t="str">
        <f t="shared" si="2"/>
        <v/>
      </c>
    </row>
    <row r="203" ht="15.75" customHeight="1">
      <c r="A203" s="4"/>
      <c r="C203" s="2"/>
      <c r="E203" s="2"/>
      <c r="F203" s="5"/>
      <c r="I203" s="2"/>
      <c r="J203" s="2" t="str">
        <f t="array" ref="J203">IFERROR(INDEX(Rules!$C$2:$C$100,MATCH(1,(Rules!$A$2:$A$100=C203)*(F203&lt;=Rules!$B$2:$B$100),0)),"L4 – CFO/CEO")</f>
        <v/>
      </c>
      <c r="K203" s="2" t="str">
        <f>IFERROR(VLOOKUP(IF(I203="",J203,I203),Escalation!$A$2:$C$10,2,FALSE),"")</f>
        <v/>
      </c>
      <c r="L203" s="2" t="str">
        <f>IFERROR(VLOOKUP(K203,Escalation!$A$2:$C$10,3,FALSE),"")</f>
        <v/>
      </c>
      <c r="M203" s="2"/>
      <c r="N203" s="4"/>
      <c r="Q203" s="4" t="str">
        <f t="shared" si="1"/>
        <v/>
      </c>
      <c r="R203" s="2" t="str">
        <f t="shared" si="2"/>
        <v/>
      </c>
    </row>
    <row r="204" ht="15.75" customHeight="1">
      <c r="A204" s="4"/>
      <c r="C204" s="2"/>
      <c r="E204" s="2"/>
      <c r="F204" s="5"/>
      <c r="I204" s="2"/>
      <c r="J204" s="2" t="str">
        <f t="array" ref="J204">IFERROR(INDEX(Rules!$C$2:$C$100,MATCH(1,(Rules!$A$2:$A$100=C204)*(F204&lt;=Rules!$B$2:$B$100),0)),"L4 – CFO/CEO")</f>
        <v/>
      </c>
      <c r="K204" s="2" t="str">
        <f>IFERROR(VLOOKUP(IF(I204="",J204,I204),Escalation!$A$2:$C$10,2,FALSE),"")</f>
        <v/>
      </c>
      <c r="L204" s="2" t="str">
        <f>IFERROR(VLOOKUP(K204,Escalation!$A$2:$C$10,3,FALSE),"")</f>
        <v/>
      </c>
      <c r="M204" s="2"/>
      <c r="N204" s="4"/>
      <c r="Q204" s="4" t="str">
        <f t="shared" si="1"/>
        <v/>
      </c>
      <c r="R204" s="2" t="str">
        <f t="shared" si="2"/>
        <v/>
      </c>
    </row>
    <row r="205" ht="15.75" customHeight="1">
      <c r="A205" s="4"/>
      <c r="C205" s="2"/>
      <c r="E205" s="2"/>
      <c r="F205" s="5"/>
      <c r="I205" s="2"/>
      <c r="J205" s="2" t="str">
        <f t="array" ref="J205">IFERROR(INDEX(Rules!$C$2:$C$100,MATCH(1,(Rules!$A$2:$A$100=C205)*(F205&lt;=Rules!$B$2:$B$100),0)),"L4 – CFO/CEO")</f>
        <v/>
      </c>
      <c r="K205" s="2" t="str">
        <f>IFERROR(VLOOKUP(IF(I205="",J205,I205),Escalation!$A$2:$C$10,2,FALSE),"")</f>
        <v/>
      </c>
      <c r="L205" s="2" t="str">
        <f>IFERROR(VLOOKUP(K205,Escalation!$A$2:$C$10,3,FALSE),"")</f>
        <v/>
      </c>
      <c r="M205" s="2"/>
      <c r="N205" s="4"/>
      <c r="Q205" s="4" t="str">
        <f t="shared" si="1"/>
        <v/>
      </c>
      <c r="R205" s="2" t="str">
        <f t="shared" si="2"/>
        <v/>
      </c>
    </row>
    <row r="206" ht="15.75" customHeight="1">
      <c r="A206" s="4"/>
      <c r="C206" s="2"/>
      <c r="E206" s="2"/>
      <c r="F206" s="5"/>
      <c r="I206" s="2"/>
      <c r="J206" s="2" t="str">
        <f t="array" ref="J206">IFERROR(INDEX(Rules!$C$2:$C$100,MATCH(1,(Rules!$A$2:$A$100=C206)*(F206&lt;=Rules!$B$2:$B$100),0)),"L4 – CFO/CEO")</f>
        <v/>
      </c>
      <c r="K206" s="2" t="str">
        <f>IFERROR(VLOOKUP(IF(I206="",J206,I206),Escalation!$A$2:$C$10,2,FALSE),"")</f>
        <v/>
      </c>
      <c r="L206" s="2" t="str">
        <f>IFERROR(VLOOKUP(K206,Escalation!$A$2:$C$10,3,FALSE),"")</f>
        <v/>
      </c>
      <c r="M206" s="2"/>
      <c r="N206" s="4"/>
      <c r="Q206" s="4" t="str">
        <f t="shared" si="1"/>
        <v/>
      </c>
      <c r="R206" s="2" t="str">
        <f t="shared" si="2"/>
        <v/>
      </c>
    </row>
    <row r="207" ht="15.75" customHeight="1">
      <c r="A207" s="4"/>
      <c r="C207" s="2"/>
      <c r="E207" s="2"/>
      <c r="F207" s="5"/>
      <c r="I207" s="2"/>
      <c r="J207" s="2" t="str">
        <f t="array" ref="J207">IFERROR(INDEX(Rules!$C$2:$C$100,MATCH(1,(Rules!$A$2:$A$100=C207)*(F207&lt;=Rules!$B$2:$B$100),0)),"L4 – CFO/CEO")</f>
        <v/>
      </c>
      <c r="K207" s="2" t="str">
        <f>IFERROR(VLOOKUP(IF(I207="",J207,I207),Escalation!$A$2:$C$10,2,FALSE),"")</f>
        <v/>
      </c>
      <c r="L207" s="2" t="str">
        <f>IFERROR(VLOOKUP(K207,Escalation!$A$2:$C$10,3,FALSE),"")</f>
        <v/>
      </c>
      <c r="M207" s="2"/>
      <c r="N207" s="4"/>
      <c r="Q207" s="4" t="str">
        <f t="shared" si="1"/>
        <v/>
      </c>
      <c r="R207" s="2" t="str">
        <f t="shared" si="2"/>
        <v/>
      </c>
    </row>
    <row r="208" ht="15.75" customHeight="1">
      <c r="A208" s="4"/>
      <c r="C208" s="2"/>
      <c r="E208" s="2"/>
      <c r="F208" s="5"/>
      <c r="I208" s="2"/>
      <c r="J208" s="2" t="str">
        <f t="array" ref="J208">IFERROR(INDEX(Rules!$C$2:$C$100,MATCH(1,(Rules!$A$2:$A$100=C208)*(F208&lt;=Rules!$B$2:$B$100),0)),"L4 – CFO/CEO")</f>
        <v/>
      </c>
      <c r="K208" s="2" t="str">
        <f>IFERROR(VLOOKUP(IF(I208="",J208,I208),Escalation!$A$2:$C$10,2,FALSE),"")</f>
        <v/>
      </c>
      <c r="L208" s="2" t="str">
        <f>IFERROR(VLOOKUP(K208,Escalation!$A$2:$C$10,3,FALSE),"")</f>
        <v/>
      </c>
      <c r="M208" s="2"/>
      <c r="N208" s="4"/>
      <c r="Q208" s="4" t="str">
        <f t="shared" si="1"/>
        <v/>
      </c>
      <c r="R208" s="2" t="str">
        <f t="shared" si="2"/>
        <v/>
      </c>
    </row>
    <row r="209" ht="15.75" customHeight="1">
      <c r="A209" s="4"/>
      <c r="C209" s="2"/>
      <c r="E209" s="2"/>
      <c r="F209" s="5"/>
      <c r="I209" s="2"/>
      <c r="J209" s="2" t="str">
        <f t="array" ref="J209">IFERROR(INDEX(Rules!$C$2:$C$100,MATCH(1,(Rules!$A$2:$A$100=C209)*(F209&lt;=Rules!$B$2:$B$100),0)),"L4 – CFO/CEO")</f>
        <v/>
      </c>
      <c r="K209" s="2" t="str">
        <f>IFERROR(VLOOKUP(IF(I209="",J209,I209),Escalation!$A$2:$C$10,2,FALSE),"")</f>
        <v/>
      </c>
      <c r="L209" s="2" t="str">
        <f>IFERROR(VLOOKUP(K209,Escalation!$A$2:$C$10,3,FALSE),"")</f>
        <v/>
      </c>
      <c r="M209" s="2"/>
      <c r="N209" s="4"/>
      <c r="Q209" s="4" t="str">
        <f t="shared" si="1"/>
        <v/>
      </c>
      <c r="R209" s="2" t="str">
        <f t="shared" si="2"/>
        <v/>
      </c>
    </row>
    <row r="210" ht="15.75" customHeight="1">
      <c r="A210" s="4"/>
      <c r="C210" s="2"/>
      <c r="E210" s="2"/>
      <c r="F210" s="5"/>
      <c r="I210" s="2"/>
      <c r="J210" s="2" t="str">
        <f t="array" ref="J210">IFERROR(INDEX(Rules!$C$2:$C$100,MATCH(1,(Rules!$A$2:$A$100=C210)*(F210&lt;=Rules!$B$2:$B$100),0)),"L4 – CFO/CEO")</f>
        <v/>
      </c>
      <c r="K210" s="2" t="str">
        <f>IFERROR(VLOOKUP(IF(I210="",J210,I210),Escalation!$A$2:$C$10,2,FALSE),"")</f>
        <v/>
      </c>
      <c r="L210" s="2" t="str">
        <f>IFERROR(VLOOKUP(K210,Escalation!$A$2:$C$10,3,FALSE),"")</f>
        <v/>
      </c>
      <c r="M210" s="2"/>
      <c r="N210" s="4"/>
      <c r="Q210" s="4" t="str">
        <f t="shared" si="1"/>
        <v/>
      </c>
      <c r="R210" s="2" t="str">
        <f t="shared" si="2"/>
        <v/>
      </c>
    </row>
    <row r="211" ht="15.75" customHeight="1">
      <c r="A211" s="4"/>
      <c r="C211" s="2"/>
      <c r="E211" s="2"/>
      <c r="F211" s="5"/>
      <c r="I211" s="2"/>
      <c r="J211" s="2" t="str">
        <f t="array" ref="J211">IFERROR(INDEX(Rules!$C$2:$C$100,MATCH(1,(Rules!$A$2:$A$100=C211)*(F211&lt;=Rules!$B$2:$B$100),0)),"L4 – CFO/CEO")</f>
        <v/>
      </c>
      <c r="K211" s="2" t="str">
        <f>IFERROR(VLOOKUP(IF(I211="",J211,I211),Escalation!$A$2:$C$10,2,FALSE),"")</f>
        <v/>
      </c>
      <c r="L211" s="2" t="str">
        <f>IFERROR(VLOOKUP(K211,Escalation!$A$2:$C$10,3,FALSE),"")</f>
        <v/>
      </c>
      <c r="M211" s="2"/>
      <c r="N211" s="4"/>
      <c r="Q211" s="4" t="str">
        <f t="shared" si="1"/>
        <v/>
      </c>
      <c r="R211" s="2" t="str">
        <f t="shared" si="2"/>
        <v/>
      </c>
    </row>
    <row r="212" ht="15.75" customHeight="1">
      <c r="A212" s="4"/>
      <c r="C212" s="2"/>
      <c r="E212" s="2"/>
      <c r="F212" s="5"/>
      <c r="I212" s="2"/>
      <c r="J212" s="2" t="str">
        <f t="array" ref="J212">IFERROR(INDEX(Rules!$C$2:$C$100,MATCH(1,(Rules!$A$2:$A$100=C212)*(F212&lt;=Rules!$B$2:$B$100),0)),"L4 – CFO/CEO")</f>
        <v/>
      </c>
      <c r="K212" s="2" t="str">
        <f>IFERROR(VLOOKUP(IF(I212="",J212,I212),Escalation!$A$2:$C$10,2,FALSE),"")</f>
        <v/>
      </c>
      <c r="L212" s="2" t="str">
        <f>IFERROR(VLOOKUP(K212,Escalation!$A$2:$C$10,3,FALSE),"")</f>
        <v/>
      </c>
      <c r="M212" s="2"/>
      <c r="N212" s="4"/>
      <c r="Q212" s="4" t="str">
        <f t="shared" si="1"/>
        <v/>
      </c>
      <c r="R212" s="2" t="str">
        <f t="shared" si="2"/>
        <v/>
      </c>
    </row>
    <row r="213" ht="15.75" customHeight="1">
      <c r="A213" s="4"/>
      <c r="C213" s="2"/>
      <c r="E213" s="2"/>
      <c r="F213" s="5"/>
      <c r="I213" s="2"/>
      <c r="J213" s="2" t="str">
        <f t="array" ref="J213">IFERROR(INDEX(Rules!$C$2:$C$100,MATCH(1,(Rules!$A$2:$A$100=C213)*(F213&lt;=Rules!$B$2:$B$100),0)),"L4 – CFO/CEO")</f>
        <v/>
      </c>
      <c r="K213" s="2" t="str">
        <f>IFERROR(VLOOKUP(IF(I213="",J213,I213),Escalation!$A$2:$C$10,2,FALSE),"")</f>
        <v/>
      </c>
      <c r="L213" s="2" t="str">
        <f>IFERROR(VLOOKUP(K213,Escalation!$A$2:$C$10,3,FALSE),"")</f>
        <v/>
      </c>
      <c r="M213" s="2"/>
      <c r="N213" s="4"/>
      <c r="Q213" s="4" t="str">
        <f t="shared" si="1"/>
        <v/>
      </c>
      <c r="R213" s="2" t="str">
        <f t="shared" si="2"/>
        <v/>
      </c>
    </row>
    <row r="214" ht="15.75" customHeight="1">
      <c r="A214" s="4"/>
      <c r="C214" s="2"/>
      <c r="E214" s="2"/>
      <c r="F214" s="5"/>
      <c r="I214" s="2"/>
      <c r="J214" s="2" t="str">
        <f t="array" ref="J214">IFERROR(INDEX(Rules!$C$2:$C$100,MATCH(1,(Rules!$A$2:$A$100=C214)*(F214&lt;=Rules!$B$2:$B$100),0)),"L4 – CFO/CEO")</f>
        <v/>
      </c>
      <c r="K214" s="2" t="str">
        <f>IFERROR(VLOOKUP(IF(I214="",J214,I214),Escalation!$A$2:$C$10,2,FALSE),"")</f>
        <v/>
      </c>
      <c r="L214" s="2" t="str">
        <f>IFERROR(VLOOKUP(K214,Escalation!$A$2:$C$10,3,FALSE),"")</f>
        <v/>
      </c>
      <c r="M214" s="2"/>
      <c r="N214" s="4"/>
      <c r="Q214" s="4" t="str">
        <f t="shared" si="1"/>
        <v/>
      </c>
      <c r="R214" s="2" t="str">
        <f t="shared" si="2"/>
        <v/>
      </c>
    </row>
    <row r="215" ht="15.75" customHeight="1">
      <c r="A215" s="4"/>
      <c r="C215" s="2"/>
      <c r="E215" s="2"/>
      <c r="F215" s="5"/>
      <c r="I215" s="2"/>
      <c r="J215" s="2" t="str">
        <f t="array" ref="J215">IFERROR(INDEX(Rules!$C$2:$C$100,MATCH(1,(Rules!$A$2:$A$100=C215)*(F215&lt;=Rules!$B$2:$B$100),0)),"L4 – CFO/CEO")</f>
        <v/>
      </c>
      <c r="K215" s="2" t="str">
        <f>IFERROR(VLOOKUP(IF(I215="",J215,I215),Escalation!$A$2:$C$10,2,FALSE),"")</f>
        <v/>
      </c>
      <c r="L215" s="2" t="str">
        <f>IFERROR(VLOOKUP(K215,Escalation!$A$2:$C$10,3,FALSE),"")</f>
        <v/>
      </c>
      <c r="M215" s="2"/>
      <c r="N215" s="4"/>
      <c r="Q215" s="4" t="str">
        <f t="shared" si="1"/>
        <v/>
      </c>
      <c r="R215" s="2" t="str">
        <f t="shared" si="2"/>
        <v/>
      </c>
    </row>
    <row r="216" ht="15.75" customHeight="1">
      <c r="A216" s="4"/>
      <c r="C216" s="2"/>
      <c r="E216" s="2"/>
      <c r="F216" s="5"/>
      <c r="I216" s="2"/>
      <c r="J216" s="2" t="str">
        <f t="array" ref="J216">IFERROR(INDEX(Rules!$C$2:$C$100,MATCH(1,(Rules!$A$2:$A$100=C216)*(F216&lt;=Rules!$B$2:$B$100),0)),"L4 – CFO/CEO")</f>
        <v/>
      </c>
      <c r="K216" s="2" t="str">
        <f>IFERROR(VLOOKUP(IF(I216="",J216,I216),Escalation!$A$2:$C$10,2,FALSE),"")</f>
        <v/>
      </c>
      <c r="L216" s="2" t="str">
        <f>IFERROR(VLOOKUP(K216,Escalation!$A$2:$C$10,3,FALSE),"")</f>
        <v/>
      </c>
      <c r="M216" s="2"/>
      <c r="N216" s="4"/>
      <c r="Q216" s="4" t="str">
        <f t="shared" si="1"/>
        <v/>
      </c>
      <c r="R216" s="2" t="str">
        <f t="shared" si="2"/>
        <v/>
      </c>
    </row>
    <row r="217" ht="15.75" customHeight="1">
      <c r="A217" s="4"/>
      <c r="C217" s="2"/>
      <c r="E217" s="2"/>
      <c r="F217" s="5"/>
      <c r="I217" s="2"/>
      <c r="J217" s="2" t="str">
        <f t="array" ref="J217">IFERROR(INDEX(Rules!$C$2:$C$100,MATCH(1,(Rules!$A$2:$A$100=C217)*(F217&lt;=Rules!$B$2:$B$100),0)),"L4 – CFO/CEO")</f>
        <v/>
      </c>
      <c r="K217" s="2" t="str">
        <f>IFERROR(VLOOKUP(IF(I217="",J217,I217),Escalation!$A$2:$C$10,2,FALSE),"")</f>
        <v/>
      </c>
      <c r="L217" s="2" t="str">
        <f>IFERROR(VLOOKUP(K217,Escalation!$A$2:$C$10,3,FALSE),"")</f>
        <v/>
      </c>
      <c r="M217" s="2"/>
      <c r="N217" s="4"/>
      <c r="Q217" s="4" t="str">
        <f t="shared" si="1"/>
        <v/>
      </c>
      <c r="R217" s="2" t="str">
        <f t="shared" si="2"/>
        <v/>
      </c>
    </row>
    <row r="218" ht="15.75" customHeight="1">
      <c r="A218" s="4"/>
      <c r="C218" s="2"/>
      <c r="E218" s="2"/>
      <c r="F218" s="5"/>
      <c r="I218" s="2"/>
      <c r="J218" s="2" t="str">
        <f t="array" ref="J218">IFERROR(INDEX(Rules!$C$2:$C$100,MATCH(1,(Rules!$A$2:$A$100=C218)*(F218&lt;=Rules!$B$2:$B$100),0)),"L4 – CFO/CEO")</f>
        <v/>
      </c>
      <c r="K218" s="2" t="str">
        <f>IFERROR(VLOOKUP(IF(I218="",J218,I218),Escalation!$A$2:$C$10,2,FALSE),"")</f>
        <v/>
      </c>
      <c r="L218" s="2" t="str">
        <f>IFERROR(VLOOKUP(K218,Escalation!$A$2:$C$10,3,FALSE),"")</f>
        <v/>
      </c>
      <c r="M218" s="2"/>
      <c r="N218" s="4"/>
      <c r="Q218" s="4" t="str">
        <f t="shared" si="1"/>
        <v/>
      </c>
      <c r="R218" s="2" t="str">
        <f t="shared" si="2"/>
        <v/>
      </c>
    </row>
    <row r="219" ht="15.75" customHeight="1">
      <c r="A219" s="4"/>
      <c r="C219" s="2"/>
      <c r="E219" s="2"/>
      <c r="F219" s="5"/>
      <c r="I219" s="2"/>
      <c r="J219" s="2" t="str">
        <f t="array" ref="J219">IFERROR(INDEX(Rules!$C$2:$C$100,MATCH(1,(Rules!$A$2:$A$100=C219)*(F219&lt;=Rules!$B$2:$B$100),0)),"L4 – CFO/CEO")</f>
        <v/>
      </c>
      <c r="K219" s="2" t="str">
        <f>IFERROR(VLOOKUP(IF(I219="",J219,I219),Escalation!$A$2:$C$10,2,FALSE),"")</f>
        <v/>
      </c>
      <c r="L219" s="2" t="str">
        <f>IFERROR(VLOOKUP(K219,Escalation!$A$2:$C$10,3,FALSE),"")</f>
        <v/>
      </c>
      <c r="M219" s="2"/>
      <c r="N219" s="4"/>
      <c r="Q219" s="4" t="str">
        <f t="shared" si="1"/>
        <v/>
      </c>
      <c r="R219" s="2" t="str">
        <f t="shared" si="2"/>
        <v/>
      </c>
    </row>
    <row r="220" ht="15.75" customHeight="1">
      <c r="A220" s="4"/>
      <c r="C220" s="2"/>
      <c r="E220" s="2"/>
      <c r="F220" s="5"/>
      <c r="I220" s="2"/>
      <c r="J220" s="2" t="str">
        <f t="array" ref="J220">IFERROR(INDEX(Rules!$C$2:$C$100,MATCH(1,(Rules!$A$2:$A$100=C220)*(F220&lt;=Rules!$B$2:$B$100),0)),"L4 – CFO/CEO")</f>
        <v/>
      </c>
      <c r="K220" s="2" t="str">
        <f>IFERROR(VLOOKUP(IF(I220="",J220,I220),Escalation!$A$2:$C$10,2,FALSE),"")</f>
        <v/>
      </c>
      <c r="L220" s="2" t="str">
        <f>IFERROR(VLOOKUP(K220,Escalation!$A$2:$C$10,3,FALSE),"")</f>
        <v/>
      </c>
      <c r="M220" s="2"/>
      <c r="N220" s="4"/>
      <c r="Q220" s="4" t="str">
        <f t="shared" si="1"/>
        <v/>
      </c>
      <c r="R220" s="2" t="str">
        <f t="shared" si="2"/>
        <v/>
      </c>
    </row>
    <row r="221" ht="15.75" customHeight="1">
      <c r="A221" s="4"/>
      <c r="C221" s="2"/>
      <c r="E221" s="2"/>
      <c r="F221" s="5"/>
      <c r="I221" s="2"/>
      <c r="J221" s="2" t="str">
        <f t="array" ref="J221">IFERROR(INDEX(Rules!$C$2:$C$100,MATCH(1,(Rules!$A$2:$A$100=C221)*(F221&lt;=Rules!$B$2:$B$100),0)),"L4 – CFO/CEO")</f>
        <v/>
      </c>
      <c r="K221" s="2" t="str">
        <f>IFERROR(VLOOKUP(IF(I221="",J221,I221),Escalation!$A$2:$C$10,2,FALSE),"")</f>
        <v/>
      </c>
      <c r="L221" s="2" t="str">
        <f>IFERROR(VLOOKUP(K221,Escalation!$A$2:$C$10,3,FALSE),"")</f>
        <v/>
      </c>
      <c r="M221" s="2"/>
      <c r="N221" s="4"/>
      <c r="Q221" s="4" t="str">
        <f t="shared" si="1"/>
        <v/>
      </c>
      <c r="R221" s="2" t="str">
        <f t="shared" si="2"/>
        <v/>
      </c>
    </row>
    <row r="222" ht="15.75" customHeight="1">
      <c r="A222" s="4"/>
      <c r="C222" s="2"/>
      <c r="E222" s="2"/>
      <c r="F222" s="5"/>
      <c r="I222" s="2"/>
      <c r="J222" s="2" t="str">
        <f t="array" ref="J222">IFERROR(INDEX(Rules!$C$2:$C$100,MATCH(1,(Rules!$A$2:$A$100=C222)*(F222&lt;=Rules!$B$2:$B$100),0)),"L4 – CFO/CEO")</f>
        <v/>
      </c>
      <c r="K222" s="2" t="str">
        <f>IFERROR(VLOOKUP(IF(I222="",J222,I222),Escalation!$A$2:$C$10,2,FALSE),"")</f>
        <v/>
      </c>
      <c r="L222" s="2" t="str">
        <f>IFERROR(VLOOKUP(K222,Escalation!$A$2:$C$10,3,FALSE),"")</f>
        <v/>
      </c>
      <c r="M222" s="2"/>
      <c r="N222" s="4"/>
      <c r="Q222" s="4" t="str">
        <f t="shared" si="1"/>
        <v/>
      </c>
      <c r="R222" s="2" t="str">
        <f t="shared" si="2"/>
        <v/>
      </c>
    </row>
    <row r="223" ht="15.75" customHeight="1">
      <c r="A223" s="4"/>
      <c r="C223" s="2"/>
      <c r="E223" s="2"/>
      <c r="F223" s="5"/>
      <c r="I223" s="2"/>
      <c r="J223" s="2" t="str">
        <f t="array" ref="J223">IFERROR(INDEX(Rules!$C$2:$C$100,MATCH(1,(Rules!$A$2:$A$100=C223)*(F223&lt;=Rules!$B$2:$B$100),0)),"L4 – CFO/CEO")</f>
        <v/>
      </c>
      <c r="K223" s="2" t="str">
        <f>IFERROR(VLOOKUP(IF(I223="",J223,I223),Escalation!$A$2:$C$10,2,FALSE),"")</f>
        <v/>
      </c>
      <c r="L223" s="2" t="str">
        <f>IFERROR(VLOOKUP(K223,Escalation!$A$2:$C$10,3,FALSE),"")</f>
        <v/>
      </c>
      <c r="M223" s="2"/>
      <c r="N223" s="4"/>
      <c r="Q223" s="4" t="str">
        <f t="shared" si="1"/>
        <v/>
      </c>
      <c r="R223" s="2" t="str">
        <f t="shared" si="2"/>
        <v/>
      </c>
    </row>
    <row r="224" ht="15.75" customHeight="1">
      <c r="A224" s="4"/>
      <c r="C224" s="2"/>
      <c r="E224" s="2"/>
      <c r="F224" s="5"/>
      <c r="I224" s="2"/>
      <c r="J224" s="2" t="str">
        <f t="array" ref="J224">IFERROR(INDEX(Rules!$C$2:$C$100,MATCH(1,(Rules!$A$2:$A$100=C224)*(F224&lt;=Rules!$B$2:$B$100),0)),"L4 – CFO/CEO")</f>
        <v/>
      </c>
      <c r="K224" s="2" t="str">
        <f>IFERROR(VLOOKUP(IF(I224="",J224,I224),Escalation!$A$2:$C$10,2,FALSE),"")</f>
        <v/>
      </c>
      <c r="L224" s="2" t="str">
        <f>IFERROR(VLOOKUP(K224,Escalation!$A$2:$C$10,3,FALSE),"")</f>
        <v/>
      </c>
      <c r="M224" s="2"/>
      <c r="N224" s="4"/>
      <c r="Q224" s="4" t="str">
        <f t="shared" si="1"/>
        <v/>
      </c>
      <c r="R224" s="2" t="str">
        <f t="shared" si="2"/>
        <v/>
      </c>
    </row>
    <row r="225" ht="15.75" customHeight="1">
      <c r="A225" s="4"/>
      <c r="C225" s="2"/>
      <c r="E225" s="2"/>
      <c r="F225" s="5"/>
      <c r="I225" s="2"/>
      <c r="J225" s="2" t="str">
        <f t="array" ref="J225">IFERROR(INDEX(Rules!$C$2:$C$100,MATCH(1,(Rules!$A$2:$A$100=C225)*(F225&lt;=Rules!$B$2:$B$100),0)),"L4 – CFO/CEO")</f>
        <v/>
      </c>
      <c r="K225" s="2" t="str">
        <f>IFERROR(VLOOKUP(IF(I225="",J225,I225),Escalation!$A$2:$C$10,2,FALSE),"")</f>
        <v/>
      </c>
      <c r="L225" s="2" t="str">
        <f>IFERROR(VLOOKUP(K225,Escalation!$A$2:$C$10,3,FALSE),"")</f>
        <v/>
      </c>
      <c r="M225" s="2"/>
      <c r="N225" s="4"/>
      <c r="Q225" s="4" t="str">
        <f t="shared" si="1"/>
        <v/>
      </c>
      <c r="R225" s="2" t="str">
        <f t="shared" si="2"/>
        <v/>
      </c>
    </row>
    <row r="226" ht="15.75" customHeight="1">
      <c r="A226" s="4"/>
      <c r="C226" s="2"/>
      <c r="E226" s="2"/>
      <c r="F226" s="5"/>
      <c r="I226" s="2"/>
      <c r="J226" s="2" t="str">
        <f t="array" ref="J226">IFERROR(INDEX(Rules!$C$2:$C$100,MATCH(1,(Rules!$A$2:$A$100=C226)*(F226&lt;=Rules!$B$2:$B$100),0)),"L4 – CFO/CEO")</f>
        <v/>
      </c>
      <c r="K226" s="2" t="str">
        <f>IFERROR(VLOOKUP(IF(I226="",J226,I226),Escalation!$A$2:$C$10,2,FALSE),"")</f>
        <v/>
      </c>
      <c r="L226" s="2" t="str">
        <f>IFERROR(VLOOKUP(K226,Escalation!$A$2:$C$10,3,FALSE),"")</f>
        <v/>
      </c>
      <c r="M226" s="2"/>
      <c r="N226" s="4"/>
      <c r="Q226" s="4" t="str">
        <f t="shared" si="1"/>
        <v/>
      </c>
      <c r="R226" s="2" t="str">
        <f t="shared" si="2"/>
        <v/>
      </c>
    </row>
    <row r="227" ht="15.75" customHeight="1">
      <c r="A227" s="4"/>
      <c r="C227" s="2"/>
      <c r="E227" s="2"/>
      <c r="F227" s="5"/>
      <c r="I227" s="2"/>
      <c r="J227" s="2" t="str">
        <f t="array" ref="J227">IFERROR(INDEX(Rules!$C$2:$C$100,MATCH(1,(Rules!$A$2:$A$100=C227)*(F227&lt;=Rules!$B$2:$B$100),0)),"L4 – CFO/CEO")</f>
        <v/>
      </c>
      <c r="K227" s="2" t="str">
        <f>IFERROR(VLOOKUP(IF(I227="",J227,I227),Escalation!$A$2:$C$10,2,FALSE),"")</f>
        <v/>
      </c>
      <c r="L227" s="2" t="str">
        <f>IFERROR(VLOOKUP(K227,Escalation!$A$2:$C$10,3,FALSE),"")</f>
        <v/>
      </c>
      <c r="M227" s="2"/>
      <c r="N227" s="4"/>
      <c r="Q227" s="4" t="str">
        <f t="shared" si="1"/>
        <v/>
      </c>
      <c r="R227" s="2" t="str">
        <f t="shared" si="2"/>
        <v/>
      </c>
    </row>
    <row r="228" ht="15.75" customHeight="1">
      <c r="A228" s="4"/>
      <c r="C228" s="2"/>
      <c r="E228" s="2"/>
      <c r="F228" s="5"/>
      <c r="I228" s="2"/>
      <c r="J228" s="2" t="str">
        <f t="array" ref="J228">IFERROR(INDEX(Rules!$C$2:$C$100,MATCH(1,(Rules!$A$2:$A$100=C228)*(F228&lt;=Rules!$B$2:$B$100),0)),"L4 – CFO/CEO")</f>
        <v/>
      </c>
      <c r="K228" s="2" t="str">
        <f>IFERROR(VLOOKUP(IF(I228="",J228,I228),Escalation!$A$2:$C$10,2,FALSE),"")</f>
        <v/>
      </c>
      <c r="L228" s="2" t="str">
        <f>IFERROR(VLOOKUP(K228,Escalation!$A$2:$C$10,3,FALSE),"")</f>
        <v/>
      </c>
      <c r="M228" s="2"/>
      <c r="N228" s="4"/>
      <c r="Q228" s="4" t="str">
        <f t="shared" si="1"/>
        <v/>
      </c>
      <c r="R228" s="2" t="str">
        <f t="shared" si="2"/>
        <v/>
      </c>
    </row>
    <row r="229" ht="15.75" customHeight="1">
      <c r="A229" s="4"/>
      <c r="C229" s="2"/>
      <c r="E229" s="2"/>
      <c r="F229" s="5"/>
      <c r="I229" s="2"/>
      <c r="J229" s="2" t="str">
        <f t="array" ref="J229">IFERROR(INDEX(Rules!$C$2:$C$100,MATCH(1,(Rules!$A$2:$A$100=C229)*(F229&lt;=Rules!$B$2:$B$100),0)),"L4 – CFO/CEO")</f>
        <v/>
      </c>
      <c r="K229" s="2" t="str">
        <f>IFERROR(VLOOKUP(IF(I229="",J229,I229),Escalation!$A$2:$C$10,2,FALSE),"")</f>
        <v/>
      </c>
      <c r="L229" s="2" t="str">
        <f>IFERROR(VLOOKUP(K229,Escalation!$A$2:$C$10,3,FALSE),"")</f>
        <v/>
      </c>
      <c r="M229" s="2"/>
      <c r="N229" s="4"/>
      <c r="Q229" s="4" t="str">
        <f t="shared" si="1"/>
        <v/>
      </c>
      <c r="R229" s="2" t="str">
        <f t="shared" si="2"/>
        <v/>
      </c>
    </row>
    <row r="230" ht="15.75" customHeight="1">
      <c r="A230" s="4"/>
      <c r="C230" s="2"/>
      <c r="E230" s="2"/>
      <c r="F230" s="5"/>
      <c r="I230" s="2"/>
      <c r="J230" s="2" t="str">
        <f t="array" ref="J230">IFERROR(INDEX(Rules!$C$2:$C$100,MATCH(1,(Rules!$A$2:$A$100=C230)*(F230&lt;=Rules!$B$2:$B$100),0)),"L4 – CFO/CEO")</f>
        <v/>
      </c>
      <c r="K230" s="2" t="str">
        <f>IFERROR(VLOOKUP(IF(I230="",J230,I230),Escalation!$A$2:$C$10,2,FALSE),"")</f>
        <v/>
      </c>
      <c r="L230" s="2" t="str">
        <f>IFERROR(VLOOKUP(K230,Escalation!$A$2:$C$10,3,FALSE),"")</f>
        <v/>
      </c>
      <c r="M230" s="2"/>
      <c r="N230" s="4"/>
      <c r="Q230" s="4" t="str">
        <f t="shared" si="1"/>
        <v/>
      </c>
      <c r="R230" s="2" t="str">
        <f t="shared" si="2"/>
        <v/>
      </c>
    </row>
    <row r="231" ht="15.75" customHeight="1">
      <c r="A231" s="4"/>
      <c r="C231" s="2"/>
      <c r="E231" s="2"/>
      <c r="F231" s="5"/>
      <c r="I231" s="2"/>
      <c r="J231" s="2" t="str">
        <f t="array" ref="J231">IFERROR(INDEX(Rules!$C$2:$C$100,MATCH(1,(Rules!$A$2:$A$100=C231)*(F231&lt;=Rules!$B$2:$B$100),0)),"L4 – CFO/CEO")</f>
        <v/>
      </c>
      <c r="K231" s="2" t="str">
        <f>IFERROR(VLOOKUP(IF(I231="",J231,I231),Escalation!$A$2:$C$10,2,FALSE),"")</f>
        <v/>
      </c>
      <c r="L231" s="2" t="str">
        <f>IFERROR(VLOOKUP(K231,Escalation!$A$2:$C$10,3,FALSE),"")</f>
        <v/>
      </c>
      <c r="M231" s="2"/>
      <c r="N231" s="4"/>
      <c r="Q231" s="4" t="str">
        <f t="shared" si="1"/>
        <v/>
      </c>
      <c r="R231" s="2" t="str">
        <f t="shared" si="2"/>
        <v/>
      </c>
    </row>
    <row r="232" ht="15.75" customHeight="1">
      <c r="A232" s="4"/>
      <c r="C232" s="2"/>
      <c r="E232" s="2"/>
      <c r="F232" s="5"/>
      <c r="I232" s="2"/>
      <c r="J232" s="2" t="str">
        <f t="array" ref="J232">IFERROR(INDEX(Rules!$C$2:$C$100,MATCH(1,(Rules!$A$2:$A$100=C232)*(F232&lt;=Rules!$B$2:$B$100),0)),"L4 – CFO/CEO")</f>
        <v/>
      </c>
      <c r="K232" s="2" t="str">
        <f>IFERROR(VLOOKUP(IF(I232="",J232,I232),Escalation!$A$2:$C$10,2,FALSE),"")</f>
        <v/>
      </c>
      <c r="L232" s="2" t="str">
        <f>IFERROR(VLOOKUP(K232,Escalation!$A$2:$C$10,3,FALSE),"")</f>
        <v/>
      </c>
      <c r="M232" s="2"/>
      <c r="N232" s="4"/>
      <c r="Q232" s="4" t="str">
        <f t="shared" si="1"/>
        <v/>
      </c>
      <c r="R232" s="2" t="str">
        <f t="shared" si="2"/>
        <v/>
      </c>
    </row>
    <row r="233" ht="15.75" customHeight="1">
      <c r="A233" s="4"/>
      <c r="C233" s="2"/>
      <c r="E233" s="2"/>
      <c r="F233" s="5"/>
      <c r="I233" s="2"/>
      <c r="J233" s="2" t="str">
        <f t="array" ref="J233">IFERROR(INDEX(Rules!$C$2:$C$100,MATCH(1,(Rules!$A$2:$A$100=C233)*(F233&lt;=Rules!$B$2:$B$100),0)),"L4 – CFO/CEO")</f>
        <v/>
      </c>
      <c r="K233" s="2" t="str">
        <f>IFERROR(VLOOKUP(IF(I233="",J233,I233),Escalation!$A$2:$C$10,2,FALSE),"")</f>
        <v/>
      </c>
      <c r="L233" s="2" t="str">
        <f>IFERROR(VLOOKUP(K233,Escalation!$A$2:$C$10,3,FALSE),"")</f>
        <v/>
      </c>
      <c r="M233" s="2"/>
      <c r="N233" s="4"/>
      <c r="Q233" s="4" t="str">
        <f t="shared" si="1"/>
        <v/>
      </c>
      <c r="R233" s="2" t="str">
        <f t="shared" si="2"/>
        <v/>
      </c>
    </row>
    <row r="234" ht="15.75" customHeight="1">
      <c r="A234" s="4"/>
      <c r="C234" s="2"/>
      <c r="E234" s="2"/>
      <c r="F234" s="5"/>
      <c r="I234" s="2"/>
      <c r="J234" s="2" t="str">
        <f t="array" ref="J234">IFERROR(INDEX(Rules!$C$2:$C$100,MATCH(1,(Rules!$A$2:$A$100=C234)*(F234&lt;=Rules!$B$2:$B$100),0)),"L4 – CFO/CEO")</f>
        <v/>
      </c>
      <c r="K234" s="2" t="str">
        <f>IFERROR(VLOOKUP(IF(I234="",J234,I234),Escalation!$A$2:$C$10,2,FALSE),"")</f>
        <v/>
      </c>
      <c r="L234" s="2" t="str">
        <f>IFERROR(VLOOKUP(K234,Escalation!$A$2:$C$10,3,FALSE),"")</f>
        <v/>
      </c>
      <c r="M234" s="2"/>
      <c r="N234" s="4"/>
      <c r="Q234" s="4" t="str">
        <f t="shared" si="1"/>
        <v/>
      </c>
      <c r="R234" s="2" t="str">
        <f t="shared" si="2"/>
        <v/>
      </c>
    </row>
    <row r="235" ht="15.75" customHeight="1">
      <c r="A235" s="4"/>
      <c r="C235" s="2"/>
      <c r="E235" s="2"/>
      <c r="F235" s="5"/>
      <c r="I235" s="2"/>
      <c r="J235" s="2" t="str">
        <f t="array" ref="J235">IFERROR(INDEX(Rules!$C$2:$C$100,MATCH(1,(Rules!$A$2:$A$100=C235)*(F235&lt;=Rules!$B$2:$B$100),0)),"L4 – CFO/CEO")</f>
        <v/>
      </c>
      <c r="K235" s="2" t="str">
        <f>IFERROR(VLOOKUP(IF(I235="",J235,I235),Escalation!$A$2:$C$10,2,FALSE),"")</f>
        <v/>
      </c>
      <c r="L235" s="2" t="str">
        <f>IFERROR(VLOOKUP(K235,Escalation!$A$2:$C$10,3,FALSE),"")</f>
        <v/>
      </c>
      <c r="M235" s="2"/>
      <c r="N235" s="4"/>
      <c r="Q235" s="4" t="str">
        <f t="shared" si="1"/>
        <v/>
      </c>
      <c r="R235" s="2" t="str">
        <f t="shared" si="2"/>
        <v/>
      </c>
    </row>
    <row r="236" ht="15.75" customHeight="1">
      <c r="A236" s="4"/>
      <c r="C236" s="2"/>
      <c r="E236" s="2"/>
      <c r="F236" s="5"/>
      <c r="I236" s="2"/>
      <c r="J236" s="2" t="str">
        <f t="array" ref="J236">IFERROR(INDEX(Rules!$C$2:$C$100,MATCH(1,(Rules!$A$2:$A$100=C236)*(F236&lt;=Rules!$B$2:$B$100),0)),"L4 – CFO/CEO")</f>
        <v/>
      </c>
      <c r="K236" s="2" t="str">
        <f>IFERROR(VLOOKUP(IF(I236="",J236,I236),Escalation!$A$2:$C$10,2,FALSE),"")</f>
        <v/>
      </c>
      <c r="L236" s="2" t="str">
        <f>IFERROR(VLOOKUP(K236,Escalation!$A$2:$C$10,3,FALSE),"")</f>
        <v/>
      </c>
      <c r="M236" s="2"/>
      <c r="N236" s="4"/>
      <c r="Q236" s="4" t="str">
        <f t="shared" si="1"/>
        <v/>
      </c>
      <c r="R236" s="2" t="str">
        <f t="shared" si="2"/>
        <v/>
      </c>
    </row>
    <row r="237" ht="15.75" customHeight="1">
      <c r="A237" s="4"/>
      <c r="C237" s="2"/>
      <c r="E237" s="2"/>
      <c r="F237" s="5"/>
      <c r="I237" s="2"/>
      <c r="J237" s="2" t="str">
        <f t="array" ref="J237">IFERROR(INDEX(Rules!$C$2:$C$100,MATCH(1,(Rules!$A$2:$A$100=C237)*(F237&lt;=Rules!$B$2:$B$100),0)),"L4 – CFO/CEO")</f>
        <v/>
      </c>
      <c r="K237" s="2" t="str">
        <f>IFERROR(VLOOKUP(IF(I237="",J237,I237),Escalation!$A$2:$C$10,2,FALSE),"")</f>
        <v/>
      </c>
      <c r="L237" s="2" t="str">
        <f>IFERROR(VLOOKUP(K237,Escalation!$A$2:$C$10,3,FALSE),"")</f>
        <v/>
      </c>
      <c r="M237" s="2"/>
      <c r="N237" s="4"/>
      <c r="Q237" s="4" t="str">
        <f t="shared" si="1"/>
        <v/>
      </c>
      <c r="R237" s="2" t="str">
        <f t="shared" si="2"/>
        <v/>
      </c>
    </row>
    <row r="238" ht="15.75" customHeight="1">
      <c r="A238" s="4"/>
      <c r="C238" s="2"/>
      <c r="E238" s="2"/>
      <c r="F238" s="5"/>
      <c r="I238" s="2"/>
      <c r="J238" s="2" t="str">
        <f t="array" ref="J238">IFERROR(INDEX(Rules!$C$2:$C$100,MATCH(1,(Rules!$A$2:$A$100=C238)*(F238&lt;=Rules!$B$2:$B$100),0)),"L4 – CFO/CEO")</f>
        <v/>
      </c>
      <c r="K238" s="2" t="str">
        <f>IFERROR(VLOOKUP(IF(I238="",J238,I238),Escalation!$A$2:$C$10,2,FALSE),"")</f>
        <v/>
      </c>
      <c r="L238" s="2" t="str">
        <f>IFERROR(VLOOKUP(K238,Escalation!$A$2:$C$10,3,FALSE),"")</f>
        <v/>
      </c>
      <c r="M238" s="2"/>
      <c r="N238" s="4"/>
      <c r="Q238" s="4" t="str">
        <f t="shared" si="1"/>
        <v/>
      </c>
      <c r="R238" s="2" t="str">
        <f t="shared" si="2"/>
        <v/>
      </c>
    </row>
    <row r="239" ht="15.75" customHeight="1">
      <c r="A239" s="4"/>
      <c r="C239" s="2"/>
      <c r="E239" s="2"/>
      <c r="F239" s="5"/>
      <c r="I239" s="2"/>
      <c r="J239" s="2" t="str">
        <f t="array" ref="J239">IFERROR(INDEX(Rules!$C$2:$C$100,MATCH(1,(Rules!$A$2:$A$100=C239)*(F239&lt;=Rules!$B$2:$B$100),0)),"L4 – CFO/CEO")</f>
        <v/>
      </c>
      <c r="K239" s="2" t="str">
        <f>IFERROR(VLOOKUP(IF(I239="",J239,I239),Escalation!$A$2:$C$10,2,FALSE),"")</f>
        <v/>
      </c>
      <c r="L239" s="2" t="str">
        <f>IFERROR(VLOOKUP(K239,Escalation!$A$2:$C$10,3,FALSE),"")</f>
        <v/>
      </c>
      <c r="M239" s="2"/>
      <c r="N239" s="4"/>
      <c r="Q239" s="4" t="str">
        <f t="shared" si="1"/>
        <v/>
      </c>
      <c r="R239" s="2" t="str">
        <f t="shared" si="2"/>
        <v/>
      </c>
    </row>
    <row r="240" ht="15.75" customHeight="1">
      <c r="A240" s="4"/>
      <c r="C240" s="2"/>
      <c r="E240" s="2"/>
      <c r="F240" s="5"/>
      <c r="I240" s="2"/>
      <c r="J240" s="2" t="str">
        <f t="array" ref="J240">IFERROR(INDEX(Rules!$C$2:$C$100,MATCH(1,(Rules!$A$2:$A$100=C240)*(F240&lt;=Rules!$B$2:$B$100),0)),"L4 – CFO/CEO")</f>
        <v/>
      </c>
      <c r="K240" s="2" t="str">
        <f>IFERROR(VLOOKUP(IF(I240="",J240,I240),Escalation!$A$2:$C$10,2,FALSE),"")</f>
        <v/>
      </c>
      <c r="L240" s="2" t="str">
        <f>IFERROR(VLOOKUP(K240,Escalation!$A$2:$C$10,3,FALSE),"")</f>
        <v/>
      </c>
      <c r="M240" s="2"/>
      <c r="N240" s="4"/>
      <c r="Q240" s="4" t="str">
        <f t="shared" si="1"/>
        <v/>
      </c>
      <c r="R240" s="2" t="str">
        <f t="shared" si="2"/>
        <v/>
      </c>
    </row>
    <row r="241" ht="15.75" customHeight="1">
      <c r="A241" s="4"/>
      <c r="C241" s="2"/>
      <c r="E241" s="2"/>
      <c r="F241" s="5"/>
      <c r="I241" s="2"/>
      <c r="J241" s="2" t="str">
        <f t="array" ref="J241">IFERROR(INDEX(Rules!$C$2:$C$100,MATCH(1,(Rules!$A$2:$A$100=C241)*(F241&lt;=Rules!$B$2:$B$100),0)),"L4 – CFO/CEO")</f>
        <v/>
      </c>
      <c r="K241" s="2" t="str">
        <f>IFERROR(VLOOKUP(IF(I241="",J241,I241),Escalation!$A$2:$C$10,2,FALSE),"")</f>
        <v/>
      </c>
      <c r="L241" s="2" t="str">
        <f>IFERROR(VLOOKUP(K241,Escalation!$A$2:$C$10,3,FALSE),"")</f>
        <v/>
      </c>
      <c r="M241" s="2"/>
      <c r="N241" s="4"/>
      <c r="Q241" s="4" t="str">
        <f t="shared" si="1"/>
        <v/>
      </c>
      <c r="R241" s="2" t="str">
        <f t="shared" si="2"/>
        <v/>
      </c>
    </row>
    <row r="242" ht="15.75" customHeight="1">
      <c r="A242" s="4"/>
      <c r="C242" s="2"/>
      <c r="E242" s="2"/>
      <c r="F242" s="5"/>
      <c r="I242" s="2"/>
      <c r="J242" s="2" t="str">
        <f t="array" ref="J242">IFERROR(INDEX(Rules!$C$2:$C$100,MATCH(1,(Rules!$A$2:$A$100=C242)*(F242&lt;=Rules!$B$2:$B$100),0)),"L4 – CFO/CEO")</f>
        <v/>
      </c>
      <c r="K242" s="2" t="str">
        <f>IFERROR(VLOOKUP(IF(I242="",J242,I242),Escalation!$A$2:$C$10,2,FALSE),"")</f>
        <v/>
      </c>
      <c r="L242" s="2" t="str">
        <f>IFERROR(VLOOKUP(K242,Escalation!$A$2:$C$10,3,FALSE),"")</f>
        <v/>
      </c>
      <c r="M242" s="2"/>
      <c r="N242" s="4"/>
      <c r="Q242" s="4" t="str">
        <f t="shared" si="1"/>
        <v/>
      </c>
      <c r="R242" s="2" t="str">
        <f t="shared" si="2"/>
        <v/>
      </c>
    </row>
    <row r="243" ht="15.75" customHeight="1">
      <c r="A243" s="4"/>
      <c r="C243" s="2"/>
      <c r="E243" s="2"/>
      <c r="F243" s="5"/>
      <c r="I243" s="2"/>
      <c r="J243" s="2" t="str">
        <f t="array" ref="J243">IFERROR(INDEX(Rules!$C$2:$C$100,MATCH(1,(Rules!$A$2:$A$100=C243)*(F243&lt;=Rules!$B$2:$B$100),0)),"L4 – CFO/CEO")</f>
        <v/>
      </c>
      <c r="K243" s="2" t="str">
        <f>IFERROR(VLOOKUP(IF(I243="",J243,I243),Escalation!$A$2:$C$10,2,FALSE),"")</f>
        <v/>
      </c>
      <c r="L243" s="2" t="str">
        <f>IFERROR(VLOOKUP(K243,Escalation!$A$2:$C$10,3,FALSE),"")</f>
        <v/>
      </c>
      <c r="M243" s="2"/>
      <c r="N243" s="4"/>
      <c r="Q243" s="4" t="str">
        <f t="shared" si="1"/>
        <v/>
      </c>
      <c r="R243" s="2" t="str">
        <f t="shared" si="2"/>
        <v/>
      </c>
    </row>
    <row r="244" ht="15.75" customHeight="1">
      <c r="A244" s="4"/>
      <c r="C244" s="2"/>
      <c r="E244" s="2"/>
      <c r="F244" s="5"/>
      <c r="I244" s="2"/>
      <c r="J244" s="2" t="str">
        <f t="array" ref="J244">IFERROR(INDEX(Rules!$C$2:$C$100,MATCH(1,(Rules!$A$2:$A$100=C244)*(F244&lt;=Rules!$B$2:$B$100),0)),"L4 – CFO/CEO")</f>
        <v/>
      </c>
      <c r="K244" s="2" t="str">
        <f>IFERROR(VLOOKUP(IF(I244="",J244,I244),Escalation!$A$2:$C$10,2,FALSE),"")</f>
        <v/>
      </c>
      <c r="L244" s="2" t="str">
        <f>IFERROR(VLOOKUP(K244,Escalation!$A$2:$C$10,3,FALSE),"")</f>
        <v/>
      </c>
      <c r="M244" s="2"/>
      <c r="N244" s="4"/>
      <c r="Q244" s="4" t="str">
        <f t="shared" si="1"/>
        <v/>
      </c>
      <c r="R244" s="2" t="str">
        <f t="shared" si="2"/>
        <v/>
      </c>
    </row>
    <row r="245" ht="15.75" customHeight="1">
      <c r="A245" s="4"/>
      <c r="C245" s="2"/>
      <c r="E245" s="2"/>
      <c r="F245" s="5"/>
      <c r="I245" s="2"/>
      <c r="J245" s="2" t="str">
        <f t="array" ref="J245">IFERROR(INDEX(Rules!$C$2:$C$100,MATCH(1,(Rules!$A$2:$A$100=C245)*(F245&lt;=Rules!$B$2:$B$100),0)),"L4 – CFO/CEO")</f>
        <v/>
      </c>
      <c r="K245" s="2" t="str">
        <f>IFERROR(VLOOKUP(IF(I245="",J245,I245),Escalation!$A$2:$C$10,2,FALSE),"")</f>
        <v/>
      </c>
      <c r="L245" s="2" t="str">
        <f>IFERROR(VLOOKUP(K245,Escalation!$A$2:$C$10,3,FALSE),"")</f>
        <v/>
      </c>
      <c r="M245" s="2"/>
      <c r="N245" s="4"/>
      <c r="Q245" s="4" t="str">
        <f t="shared" si="1"/>
        <v/>
      </c>
      <c r="R245" s="2" t="str">
        <f t="shared" si="2"/>
        <v/>
      </c>
    </row>
    <row r="246" ht="15.75" customHeight="1">
      <c r="A246" s="4"/>
      <c r="C246" s="2"/>
      <c r="E246" s="2"/>
      <c r="F246" s="5"/>
      <c r="I246" s="2"/>
      <c r="J246" s="2" t="str">
        <f t="array" ref="J246">IFERROR(INDEX(Rules!$C$2:$C$100,MATCH(1,(Rules!$A$2:$A$100=C246)*(F246&lt;=Rules!$B$2:$B$100),0)),"L4 – CFO/CEO")</f>
        <v/>
      </c>
      <c r="K246" s="2" t="str">
        <f>IFERROR(VLOOKUP(IF(I246="",J246,I246),Escalation!$A$2:$C$10,2,FALSE),"")</f>
        <v/>
      </c>
      <c r="L246" s="2" t="str">
        <f>IFERROR(VLOOKUP(K246,Escalation!$A$2:$C$10,3,FALSE),"")</f>
        <v/>
      </c>
      <c r="M246" s="2"/>
      <c r="N246" s="4"/>
      <c r="Q246" s="4" t="str">
        <f t="shared" si="1"/>
        <v/>
      </c>
      <c r="R246" s="2" t="str">
        <f t="shared" si="2"/>
        <v/>
      </c>
    </row>
    <row r="247" ht="15.75" customHeight="1">
      <c r="A247" s="4"/>
      <c r="C247" s="2"/>
      <c r="E247" s="2"/>
      <c r="F247" s="5"/>
      <c r="I247" s="2"/>
      <c r="J247" s="2" t="str">
        <f t="array" ref="J247">IFERROR(INDEX(Rules!$C$2:$C$100,MATCH(1,(Rules!$A$2:$A$100=C247)*(F247&lt;=Rules!$B$2:$B$100),0)),"L4 – CFO/CEO")</f>
        <v/>
      </c>
      <c r="K247" s="2" t="str">
        <f>IFERROR(VLOOKUP(IF(I247="",J247,I247),Escalation!$A$2:$C$10,2,FALSE),"")</f>
        <v/>
      </c>
      <c r="L247" s="2" t="str">
        <f>IFERROR(VLOOKUP(K247,Escalation!$A$2:$C$10,3,FALSE),"")</f>
        <v/>
      </c>
      <c r="M247" s="2"/>
      <c r="N247" s="4"/>
      <c r="Q247" s="4" t="str">
        <f t="shared" si="1"/>
        <v/>
      </c>
      <c r="R247" s="2" t="str">
        <f t="shared" si="2"/>
        <v/>
      </c>
    </row>
    <row r="248" ht="15.75" customHeight="1">
      <c r="A248" s="4"/>
      <c r="C248" s="2"/>
      <c r="E248" s="2"/>
      <c r="F248" s="5"/>
      <c r="I248" s="2"/>
      <c r="J248" s="2" t="str">
        <f t="array" ref="J248">IFERROR(INDEX(Rules!$C$2:$C$100,MATCH(1,(Rules!$A$2:$A$100=C248)*(F248&lt;=Rules!$B$2:$B$100),0)),"L4 – CFO/CEO")</f>
        <v/>
      </c>
      <c r="K248" s="2" t="str">
        <f>IFERROR(VLOOKUP(IF(I248="",J248,I248),Escalation!$A$2:$C$10,2,FALSE),"")</f>
        <v/>
      </c>
      <c r="L248" s="2" t="str">
        <f>IFERROR(VLOOKUP(K248,Escalation!$A$2:$C$10,3,FALSE),"")</f>
        <v/>
      </c>
      <c r="M248" s="2"/>
      <c r="N248" s="4"/>
      <c r="Q248" s="4" t="str">
        <f t="shared" si="1"/>
        <v/>
      </c>
      <c r="R248" s="2" t="str">
        <f t="shared" si="2"/>
        <v/>
      </c>
    </row>
    <row r="249" ht="15.75" customHeight="1">
      <c r="A249" s="4"/>
      <c r="C249" s="2"/>
      <c r="E249" s="2"/>
      <c r="F249" s="5"/>
      <c r="I249" s="2"/>
      <c r="J249" s="2" t="str">
        <f t="array" ref="J249">IFERROR(INDEX(Rules!$C$2:$C$100,MATCH(1,(Rules!$A$2:$A$100=C249)*(F249&lt;=Rules!$B$2:$B$100),0)),"L4 – CFO/CEO")</f>
        <v/>
      </c>
      <c r="K249" s="2" t="str">
        <f>IFERROR(VLOOKUP(IF(I249="",J249,I249),Escalation!$A$2:$C$10,2,FALSE),"")</f>
        <v/>
      </c>
      <c r="L249" s="2" t="str">
        <f>IFERROR(VLOOKUP(K249,Escalation!$A$2:$C$10,3,FALSE),"")</f>
        <v/>
      </c>
      <c r="M249" s="2"/>
      <c r="N249" s="4"/>
      <c r="Q249" s="4" t="str">
        <f t="shared" si="1"/>
        <v/>
      </c>
      <c r="R249" s="2" t="str">
        <f t="shared" si="2"/>
        <v/>
      </c>
    </row>
    <row r="250" ht="15.75" customHeight="1">
      <c r="A250" s="4"/>
      <c r="C250" s="2"/>
      <c r="E250" s="2"/>
      <c r="F250" s="5"/>
      <c r="I250" s="2"/>
      <c r="J250" s="2" t="str">
        <f t="array" ref="J250">IFERROR(INDEX(Rules!$C$2:$C$100,MATCH(1,(Rules!$A$2:$A$100=C250)*(F250&lt;=Rules!$B$2:$B$100),0)),"L4 – CFO/CEO")</f>
        <v/>
      </c>
      <c r="K250" s="2" t="str">
        <f>IFERROR(VLOOKUP(IF(I250="",J250,I250),Escalation!$A$2:$C$10,2,FALSE),"")</f>
        <v/>
      </c>
      <c r="L250" s="2" t="str">
        <f>IFERROR(VLOOKUP(K250,Escalation!$A$2:$C$10,3,FALSE),"")</f>
        <v/>
      </c>
      <c r="M250" s="2"/>
      <c r="N250" s="4"/>
      <c r="Q250" s="4" t="str">
        <f t="shared" si="1"/>
        <v/>
      </c>
      <c r="R250" s="2" t="str">
        <f t="shared" si="2"/>
        <v/>
      </c>
    </row>
    <row r="251" ht="15.75" customHeight="1">
      <c r="A251" s="4"/>
      <c r="C251" s="2"/>
      <c r="E251" s="2"/>
      <c r="F251" s="5"/>
      <c r="I251" s="2"/>
      <c r="J251" s="2" t="str">
        <f t="array" ref="J251">IFERROR(INDEX(Rules!$C$2:$C$100,MATCH(1,(Rules!$A$2:$A$100=C251)*(F251&lt;=Rules!$B$2:$B$100),0)),"L4 – CFO/CEO")</f>
        <v/>
      </c>
      <c r="K251" s="2" t="str">
        <f>IFERROR(VLOOKUP(IF(I251="",J251,I251),Escalation!$A$2:$C$10,2,FALSE),"")</f>
        <v/>
      </c>
      <c r="L251" s="2" t="str">
        <f>IFERROR(VLOOKUP(K251,Escalation!$A$2:$C$10,3,FALSE),"")</f>
        <v/>
      </c>
      <c r="M251" s="2"/>
      <c r="N251" s="4"/>
      <c r="Q251" s="4" t="str">
        <f t="shared" si="1"/>
        <v/>
      </c>
      <c r="R251" s="2" t="str">
        <f t="shared" si="2"/>
        <v/>
      </c>
    </row>
    <row r="252" ht="15.75" customHeight="1">
      <c r="A252" s="4"/>
      <c r="C252" s="2"/>
      <c r="E252" s="2"/>
      <c r="F252" s="5"/>
      <c r="I252" s="2"/>
      <c r="J252" s="2" t="str">
        <f t="array" ref="J252">IFERROR(INDEX(Rules!$C$2:$C$100,MATCH(1,(Rules!$A$2:$A$100=C252)*(F252&lt;=Rules!$B$2:$B$100),0)),"L4 – CFO/CEO")</f>
        <v/>
      </c>
      <c r="K252" s="2" t="str">
        <f>IFERROR(VLOOKUP(IF(I252="",J252,I252),Escalation!$A$2:$C$10,2,FALSE),"")</f>
        <v/>
      </c>
      <c r="L252" s="2" t="str">
        <f>IFERROR(VLOOKUP(K252,Escalation!$A$2:$C$10,3,FALSE),"")</f>
        <v/>
      </c>
      <c r="M252" s="2"/>
      <c r="N252" s="4"/>
      <c r="Q252" s="4" t="str">
        <f t="shared" si="1"/>
        <v/>
      </c>
      <c r="R252" s="2" t="str">
        <f t="shared" si="2"/>
        <v/>
      </c>
    </row>
    <row r="253" ht="15.75" customHeight="1">
      <c r="A253" s="4"/>
      <c r="C253" s="2"/>
      <c r="E253" s="2"/>
      <c r="F253" s="5"/>
      <c r="I253" s="2"/>
      <c r="J253" s="2" t="str">
        <f t="array" ref="J253">IFERROR(INDEX(Rules!$C$2:$C$100,MATCH(1,(Rules!$A$2:$A$100=C253)*(F253&lt;=Rules!$B$2:$B$100),0)),"L4 – CFO/CEO")</f>
        <v/>
      </c>
      <c r="K253" s="2" t="str">
        <f>IFERROR(VLOOKUP(IF(I253="",J253,I253),Escalation!$A$2:$C$10,2,FALSE),"")</f>
        <v/>
      </c>
      <c r="L253" s="2" t="str">
        <f>IFERROR(VLOOKUP(K253,Escalation!$A$2:$C$10,3,FALSE),"")</f>
        <v/>
      </c>
      <c r="M253" s="2"/>
      <c r="N253" s="4"/>
      <c r="Q253" s="4" t="str">
        <f t="shared" si="1"/>
        <v/>
      </c>
      <c r="R253" s="2" t="str">
        <f t="shared" si="2"/>
        <v/>
      </c>
    </row>
    <row r="254" ht="15.75" customHeight="1">
      <c r="A254" s="4"/>
      <c r="C254" s="2"/>
      <c r="E254" s="2"/>
      <c r="F254" s="5"/>
      <c r="I254" s="2"/>
      <c r="J254" s="2" t="str">
        <f t="array" ref="J254">IFERROR(INDEX(Rules!$C$2:$C$100,MATCH(1,(Rules!$A$2:$A$100=C254)*(F254&lt;=Rules!$B$2:$B$100),0)),"L4 – CFO/CEO")</f>
        <v/>
      </c>
      <c r="K254" s="2" t="str">
        <f>IFERROR(VLOOKUP(IF(I254="",J254,I254),Escalation!$A$2:$C$10,2,FALSE),"")</f>
        <v/>
      </c>
      <c r="L254" s="2" t="str">
        <f>IFERROR(VLOOKUP(K254,Escalation!$A$2:$C$10,3,FALSE),"")</f>
        <v/>
      </c>
      <c r="M254" s="2"/>
      <c r="N254" s="4"/>
      <c r="Q254" s="4" t="str">
        <f t="shared" si="1"/>
        <v/>
      </c>
      <c r="R254" s="2" t="str">
        <f t="shared" si="2"/>
        <v/>
      </c>
    </row>
    <row r="255" ht="15.75" customHeight="1">
      <c r="A255" s="4"/>
      <c r="C255" s="2"/>
      <c r="E255" s="2"/>
      <c r="F255" s="5"/>
      <c r="I255" s="2"/>
      <c r="J255" s="2" t="str">
        <f t="array" ref="J255">IFERROR(INDEX(Rules!$C$2:$C$100,MATCH(1,(Rules!$A$2:$A$100=C255)*(F255&lt;=Rules!$B$2:$B$100),0)),"L4 – CFO/CEO")</f>
        <v/>
      </c>
      <c r="K255" s="2" t="str">
        <f>IFERROR(VLOOKUP(IF(I255="",J255,I255),Escalation!$A$2:$C$10,2,FALSE),"")</f>
        <v/>
      </c>
      <c r="L255" s="2" t="str">
        <f>IFERROR(VLOOKUP(K255,Escalation!$A$2:$C$10,3,FALSE),"")</f>
        <v/>
      </c>
      <c r="M255" s="2"/>
      <c r="N255" s="4"/>
      <c r="Q255" s="4" t="str">
        <f t="shared" si="1"/>
        <v/>
      </c>
      <c r="R255" s="2" t="str">
        <f t="shared" si="2"/>
        <v/>
      </c>
    </row>
    <row r="256" ht="15.75" customHeight="1">
      <c r="A256" s="4"/>
      <c r="C256" s="2"/>
      <c r="E256" s="2"/>
      <c r="F256" s="5"/>
      <c r="I256" s="2"/>
      <c r="J256" s="2" t="str">
        <f t="array" ref="J256">IFERROR(INDEX(Rules!$C$2:$C$100,MATCH(1,(Rules!$A$2:$A$100=C256)*(F256&lt;=Rules!$B$2:$B$100),0)),"L4 – CFO/CEO")</f>
        <v/>
      </c>
      <c r="K256" s="2" t="str">
        <f>IFERROR(VLOOKUP(IF(I256="",J256,I256),Escalation!$A$2:$C$10,2,FALSE),"")</f>
        <v/>
      </c>
      <c r="L256" s="2" t="str">
        <f>IFERROR(VLOOKUP(K256,Escalation!$A$2:$C$10,3,FALSE),"")</f>
        <v/>
      </c>
      <c r="M256" s="2"/>
      <c r="N256" s="4"/>
      <c r="Q256" s="4" t="str">
        <f t="shared" si="1"/>
        <v/>
      </c>
      <c r="R256" s="2" t="str">
        <f t="shared" si="2"/>
        <v/>
      </c>
    </row>
    <row r="257" ht="15.75" customHeight="1">
      <c r="A257" s="4"/>
      <c r="C257" s="2"/>
      <c r="E257" s="2"/>
      <c r="F257" s="5"/>
      <c r="I257" s="2"/>
      <c r="J257" s="2" t="str">
        <f t="array" ref="J257">IFERROR(INDEX(Rules!$C$2:$C$100,MATCH(1,(Rules!$A$2:$A$100=C257)*(F257&lt;=Rules!$B$2:$B$100),0)),"L4 – CFO/CEO")</f>
        <v/>
      </c>
      <c r="K257" s="2" t="str">
        <f>IFERROR(VLOOKUP(IF(I257="",J257,I257),Escalation!$A$2:$C$10,2,FALSE),"")</f>
        <v/>
      </c>
      <c r="L257" s="2" t="str">
        <f>IFERROR(VLOOKUP(K257,Escalation!$A$2:$C$10,3,FALSE),"")</f>
        <v/>
      </c>
      <c r="M257" s="2"/>
      <c r="N257" s="4"/>
      <c r="Q257" s="4" t="str">
        <f t="shared" si="1"/>
        <v/>
      </c>
      <c r="R257" s="2" t="str">
        <f t="shared" si="2"/>
        <v/>
      </c>
    </row>
    <row r="258" ht="15.75" customHeight="1">
      <c r="A258" s="4"/>
      <c r="C258" s="2"/>
      <c r="E258" s="2"/>
      <c r="F258" s="5"/>
      <c r="I258" s="2"/>
      <c r="J258" s="2" t="str">
        <f t="array" ref="J258">IFERROR(INDEX(Rules!$C$2:$C$100,MATCH(1,(Rules!$A$2:$A$100=C258)*(F258&lt;=Rules!$B$2:$B$100),0)),"L4 – CFO/CEO")</f>
        <v/>
      </c>
      <c r="K258" s="2" t="str">
        <f>IFERROR(VLOOKUP(IF(I258="",J258,I258),Escalation!$A$2:$C$10,2,FALSE),"")</f>
        <v/>
      </c>
      <c r="L258" s="2" t="str">
        <f>IFERROR(VLOOKUP(K258,Escalation!$A$2:$C$10,3,FALSE),"")</f>
        <v/>
      </c>
      <c r="M258" s="2"/>
      <c r="N258" s="4"/>
      <c r="Q258" s="4" t="str">
        <f t="shared" si="1"/>
        <v/>
      </c>
      <c r="R258" s="2" t="str">
        <f t="shared" si="2"/>
        <v/>
      </c>
    </row>
    <row r="259" ht="15.75" customHeight="1">
      <c r="A259" s="4"/>
      <c r="C259" s="2"/>
      <c r="E259" s="2"/>
      <c r="F259" s="5"/>
      <c r="I259" s="2"/>
      <c r="J259" s="2" t="str">
        <f t="array" ref="J259">IFERROR(INDEX(Rules!$C$2:$C$100,MATCH(1,(Rules!$A$2:$A$100=C259)*(F259&lt;=Rules!$B$2:$B$100),0)),"L4 – CFO/CEO")</f>
        <v/>
      </c>
      <c r="K259" s="2" t="str">
        <f>IFERROR(VLOOKUP(IF(I259="",J259,I259),Escalation!$A$2:$C$10,2,FALSE),"")</f>
        <v/>
      </c>
      <c r="L259" s="2" t="str">
        <f>IFERROR(VLOOKUP(K259,Escalation!$A$2:$C$10,3,FALSE),"")</f>
        <v/>
      </c>
      <c r="M259" s="2"/>
      <c r="N259" s="4"/>
      <c r="Q259" s="4" t="str">
        <f t="shared" si="1"/>
        <v/>
      </c>
      <c r="R259" s="2" t="str">
        <f t="shared" si="2"/>
        <v/>
      </c>
    </row>
    <row r="260" ht="15.75" customHeight="1">
      <c r="A260" s="4"/>
      <c r="C260" s="2"/>
      <c r="E260" s="2"/>
      <c r="F260" s="5"/>
      <c r="I260" s="2"/>
      <c r="J260" s="2" t="str">
        <f t="array" ref="J260">IFERROR(INDEX(Rules!$C$2:$C$100,MATCH(1,(Rules!$A$2:$A$100=C260)*(F260&lt;=Rules!$B$2:$B$100),0)),"L4 – CFO/CEO")</f>
        <v/>
      </c>
      <c r="K260" s="2" t="str">
        <f>IFERROR(VLOOKUP(IF(I260="",J260,I260),Escalation!$A$2:$C$10,2,FALSE),"")</f>
        <v/>
      </c>
      <c r="L260" s="2" t="str">
        <f>IFERROR(VLOOKUP(K260,Escalation!$A$2:$C$10,3,FALSE),"")</f>
        <v/>
      </c>
      <c r="M260" s="2"/>
      <c r="N260" s="4"/>
      <c r="Q260" s="4" t="str">
        <f t="shared" si="1"/>
        <v/>
      </c>
      <c r="R260" s="2" t="str">
        <f t="shared" si="2"/>
        <v/>
      </c>
    </row>
    <row r="261" ht="15.75" customHeight="1">
      <c r="A261" s="4"/>
      <c r="C261" s="2"/>
      <c r="E261" s="2"/>
      <c r="F261" s="5"/>
      <c r="I261" s="2"/>
      <c r="J261" s="2" t="str">
        <f t="array" ref="J261">IFERROR(INDEX(Rules!$C$2:$C$100,MATCH(1,(Rules!$A$2:$A$100=C261)*(F261&lt;=Rules!$B$2:$B$100),0)),"L4 – CFO/CEO")</f>
        <v/>
      </c>
      <c r="K261" s="2" t="str">
        <f>IFERROR(VLOOKUP(IF(I261="",J261,I261),Escalation!$A$2:$C$10,2,FALSE),"")</f>
        <v/>
      </c>
      <c r="L261" s="2" t="str">
        <f>IFERROR(VLOOKUP(K261,Escalation!$A$2:$C$10,3,FALSE),"")</f>
        <v/>
      </c>
      <c r="M261" s="2"/>
      <c r="N261" s="4"/>
      <c r="Q261" s="4" t="str">
        <f t="shared" si="1"/>
        <v/>
      </c>
      <c r="R261" s="2" t="str">
        <f t="shared" si="2"/>
        <v/>
      </c>
    </row>
    <row r="262" ht="15.75" customHeight="1">
      <c r="A262" s="4"/>
      <c r="C262" s="2"/>
      <c r="E262" s="2"/>
      <c r="F262" s="5"/>
      <c r="I262" s="2"/>
      <c r="J262" s="2" t="str">
        <f t="array" ref="J262">IFERROR(INDEX(Rules!$C$2:$C$100,MATCH(1,(Rules!$A$2:$A$100=C262)*(F262&lt;=Rules!$B$2:$B$100),0)),"L4 – CFO/CEO")</f>
        <v/>
      </c>
      <c r="K262" s="2" t="str">
        <f>IFERROR(VLOOKUP(IF(I262="",J262,I262),Escalation!$A$2:$C$10,2,FALSE),"")</f>
        <v/>
      </c>
      <c r="L262" s="2" t="str">
        <f>IFERROR(VLOOKUP(K262,Escalation!$A$2:$C$10,3,FALSE),"")</f>
        <v/>
      </c>
      <c r="M262" s="2"/>
      <c r="N262" s="4"/>
      <c r="Q262" s="4" t="str">
        <f t="shared" si="1"/>
        <v/>
      </c>
      <c r="R262" s="2" t="str">
        <f t="shared" si="2"/>
        <v/>
      </c>
    </row>
    <row r="263" ht="15.75" customHeight="1">
      <c r="A263" s="4"/>
      <c r="C263" s="2"/>
      <c r="E263" s="2"/>
      <c r="F263" s="5"/>
      <c r="I263" s="2"/>
      <c r="J263" s="2" t="str">
        <f t="array" ref="J263">IFERROR(INDEX(Rules!$C$2:$C$100,MATCH(1,(Rules!$A$2:$A$100=C263)*(F263&lt;=Rules!$B$2:$B$100),0)),"L4 – CFO/CEO")</f>
        <v/>
      </c>
      <c r="K263" s="2" t="str">
        <f>IFERROR(VLOOKUP(IF(I263="",J263,I263),Escalation!$A$2:$C$10,2,FALSE),"")</f>
        <v/>
      </c>
      <c r="L263" s="2" t="str">
        <f>IFERROR(VLOOKUP(K263,Escalation!$A$2:$C$10,3,FALSE),"")</f>
        <v/>
      </c>
      <c r="M263" s="2"/>
      <c r="N263" s="4"/>
      <c r="Q263" s="4" t="str">
        <f t="shared" si="1"/>
        <v/>
      </c>
      <c r="R263" s="2" t="str">
        <f t="shared" si="2"/>
        <v/>
      </c>
    </row>
    <row r="264" ht="15.75" customHeight="1">
      <c r="A264" s="4"/>
      <c r="C264" s="2"/>
      <c r="E264" s="2"/>
      <c r="F264" s="5"/>
      <c r="I264" s="2"/>
      <c r="J264" s="2" t="str">
        <f t="array" ref="J264">IFERROR(INDEX(Rules!$C$2:$C$100,MATCH(1,(Rules!$A$2:$A$100=C264)*(F264&lt;=Rules!$B$2:$B$100),0)),"L4 – CFO/CEO")</f>
        <v/>
      </c>
      <c r="K264" s="2" t="str">
        <f>IFERROR(VLOOKUP(IF(I264="",J264,I264),Escalation!$A$2:$C$10,2,FALSE),"")</f>
        <v/>
      </c>
      <c r="L264" s="2" t="str">
        <f>IFERROR(VLOOKUP(K264,Escalation!$A$2:$C$10,3,FALSE),"")</f>
        <v/>
      </c>
      <c r="M264" s="2"/>
      <c r="N264" s="4"/>
      <c r="Q264" s="4" t="str">
        <f t="shared" si="1"/>
        <v/>
      </c>
      <c r="R264" s="2" t="str">
        <f t="shared" si="2"/>
        <v/>
      </c>
    </row>
    <row r="265" ht="15.75" customHeight="1">
      <c r="A265" s="4"/>
      <c r="C265" s="2"/>
      <c r="E265" s="2"/>
      <c r="F265" s="5"/>
      <c r="I265" s="2"/>
      <c r="J265" s="2" t="str">
        <f t="array" ref="J265">IFERROR(INDEX(Rules!$C$2:$C$100,MATCH(1,(Rules!$A$2:$A$100=C265)*(F265&lt;=Rules!$B$2:$B$100),0)),"L4 – CFO/CEO")</f>
        <v/>
      </c>
      <c r="K265" s="2" t="str">
        <f>IFERROR(VLOOKUP(IF(I265="",J265,I265),Escalation!$A$2:$C$10,2,FALSE),"")</f>
        <v/>
      </c>
      <c r="L265" s="2" t="str">
        <f>IFERROR(VLOOKUP(K265,Escalation!$A$2:$C$10,3,FALSE),"")</f>
        <v/>
      </c>
      <c r="M265" s="2"/>
      <c r="N265" s="4"/>
      <c r="Q265" s="4" t="str">
        <f t="shared" si="1"/>
        <v/>
      </c>
      <c r="R265" s="2" t="str">
        <f t="shared" si="2"/>
        <v/>
      </c>
    </row>
    <row r="266" ht="15.75" customHeight="1">
      <c r="A266" s="4"/>
      <c r="C266" s="2"/>
      <c r="E266" s="2"/>
      <c r="F266" s="5"/>
      <c r="I266" s="2"/>
      <c r="J266" s="2" t="str">
        <f t="array" ref="J266">IFERROR(INDEX(Rules!$C$2:$C$100,MATCH(1,(Rules!$A$2:$A$100=C266)*(F266&lt;=Rules!$B$2:$B$100),0)),"L4 – CFO/CEO")</f>
        <v/>
      </c>
      <c r="K266" s="2" t="str">
        <f>IFERROR(VLOOKUP(IF(I266="",J266,I266),Escalation!$A$2:$C$10,2,FALSE),"")</f>
        <v/>
      </c>
      <c r="L266" s="2" t="str">
        <f>IFERROR(VLOOKUP(K266,Escalation!$A$2:$C$10,3,FALSE),"")</f>
        <v/>
      </c>
      <c r="M266" s="2"/>
      <c r="N266" s="4"/>
      <c r="Q266" s="4" t="str">
        <f t="shared" si="1"/>
        <v/>
      </c>
      <c r="R266" s="2" t="str">
        <f t="shared" si="2"/>
        <v/>
      </c>
    </row>
    <row r="267" ht="15.75" customHeight="1">
      <c r="A267" s="4"/>
      <c r="C267" s="2"/>
      <c r="E267" s="2"/>
      <c r="F267" s="5"/>
      <c r="I267" s="2"/>
      <c r="J267" s="2" t="str">
        <f t="array" ref="J267">IFERROR(INDEX(Rules!$C$2:$C$100,MATCH(1,(Rules!$A$2:$A$100=C267)*(F267&lt;=Rules!$B$2:$B$100),0)),"L4 – CFO/CEO")</f>
        <v/>
      </c>
      <c r="K267" s="2" t="str">
        <f>IFERROR(VLOOKUP(IF(I267="",J267,I267),Escalation!$A$2:$C$10,2,FALSE),"")</f>
        <v/>
      </c>
      <c r="L267" s="2" t="str">
        <f>IFERROR(VLOOKUP(K267,Escalation!$A$2:$C$10,3,FALSE),"")</f>
        <v/>
      </c>
      <c r="M267" s="2"/>
      <c r="N267" s="4"/>
      <c r="Q267" s="4" t="str">
        <f t="shared" si="1"/>
        <v/>
      </c>
      <c r="R267" s="2" t="str">
        <f t="shared" si="2"/>
        <v/>
      </c>
    </row>
    <row r="268" ht="15.75" customHeight="1">
      <c r="A268" s="4"/>
      <c r="C268" s="2"/>
      <c r="E268" s="2"/>
      <c r="F268" s="5"/>
      <c r="I268" s="2"/>
      <c r="J268" s="2" t="str">
        <f t="array" ref="J268">IFERROR(INDEX(Rules!$C$2:$C$100,MATCH(1,(Rules!$A$2:$A$100=C268)*(F268&lt;=Rules!$B$2:$B$100),0)),"L4 – CFO/CEO")</f>
        <v/>
      </c>
      <c r="K268" s="2" t="str">
        <f>IFERROR(VLOOKUP(IF(I268="",J268,I268),Escalation!$A$2:$C$10,2,FALSE),"")</f>
        <v/>
      </c>
      <c r="L268" s="2" t="str">
        <f>IFERROR(VLOOKUP(K268,Escalation!$A$2:$C$10,3,FALSE),"")</f>
        <v/>
      </c>
      <c r="M268" s="2"/>
      <c r="N268" s="4"/>
      <c r="Q268" s="4" t="str">
        <f t="shared" si="1"/>
        <v/>
      </c>
      <c r="R268" s="2" t="str">
        <f t="shared" si="2"/>
        <v/>
      </c>
    </row>
    <row r="269" ht="15.75" customHeight="1">
      <c r="A269" s="4"/>
      <c r="C269" s="2"/>
      <c r="E269" s="2"/>
      <c r="F269" s="5"/>
      <c r="I269" s="2"/>
      <c r="J269" s="2" t="str">
        <f t="array" ref="J269">IFERROR(INDEX(Rules!$C$2:$C$100,MATCH(1,(Rules!$A$2:$A$100=C269)*(F269&lt;=Rules!$B$2:$B$100),0)),"L4 – CFO/CEO")</f>
        <v/>
      </c>
      <c r="K269" s="2" t="str">
        <f>IFERROR(VLOOKUP(IF(I269="",J269,I269),Escalation!$A$2:$C$10,2,FALSE),"")</f>
        <v/>
      </c>
      <c r="L269" s="2" t="str">
        <f>IFERROR(VLOOKUP(K269,Escalation!$A$2:$C$10,3,FALSE),"")</f>
        <v/>
      </c>
      <c r="M269" s="2"/>
      <c r="N269" s="4"/>
      <c r="Q269" s="4" t="str">
        <f t="shared" si="1"/>
        <v/>
      </c>
      <c r="R269" s="2" t="str">
        <f t="shared" si="2"/>
        <v/>
      </c>
    </row>
    <row r="270" ht="15.75" customHeight="1">
      <c r="A270" s="4"/>
      <c r="C270" s="2"/>
      <c r="E270" s="2"/>
      <c r="F270" s="5"/>
      <c r="I270" s="2"/>
      <c r="J270" s="2" t="str">
        <f t="array" ref="J270">IFERROR(INDEX(Rules!$C$2:$C$100,MATCH(1,(Rules!$A$2:$A$100=C270)*(F270&lt;=Rules!$B$2:$B$100),0)),"L4 – CFO/CEO")</f>
        <v/>
      </c>
      <c r="K270" s="2" t="str">
        <f>IFERROR(VLOOKUP(IF(I270="",J270,I270),Escalation!$A$2:$C$10,2,FALSE),"")</f>
        <v/>
      </c>
      <c r="L270" s="2" t="str">
        <f>IFERROR(VLOOKUP(K270,Escalation!$A$2:$C$10,3,FALSE),"")</f>
        <v/>
      </c>
      <c r="M270" s="2"/>
      <c r="N270" s="4"/>
      <c r="Q270" s="4" t="str">
        <f t="shared" si="1"/>
        <v/>
      </c>
      <c r="R270" s="2" t="str">
        <f t="shared" si="2"/>
        <v/>
      </c>
    </row>
    <row r="271" ht="15.75" customHeight="1">
      <c r="A271" s="4"/>
      <c r="C271" s="2"/>
      <c r="E271" s="2"/>
      <c r="F271" s="5"/>
      <c r="I271" s="2"/>
      <c r="J271" s="2" t="str">
        <f t="array" ref="J271">IFERROR(INDEX(Rules!$C$2:$C$100,MATCH(1,(Rules!$A$2:$A$100=C271)*(F271&lt;=Rules!$B$2:$B$100),0)),"L4 – CFO/CEO")</f>
        <v/>
      </c>
      <c r="K271" s="2" t="str">
        <f>IFERROR(VLOOKUP(IF(I271="",J271,I271),Escalation!$A$2:$C$10,2,FALSE),"")</f>
        <v/>
      </c>
      <c r="L271" s="2" t="str">
        <f>IFERROR(VLOOKUP(K271,Escalation!$A$2:$C$10,3,FALSE),"")</f>
        <v/>
      </c>
      <c r="M271" s="2"/>
      <c r="N271" s="4"/>
      <c r="Q271" s="4" t="str">
        <f t="shared" si="1"/>
        <v/>
      </c>
      <c r="R271" s="2" t="str">
        <f t="shared" si="2"/>
        <v/>
      </c>
    </row>
    <row r="272" ht="15.75" customHeight="1">
      <c r="A272" s="4"/>
      <c r="C272" s="2"/>
      <c r="E272" s="2"/>
      <c r="F272" s="5"/>
      <c r="I272" s="2"/>
      <c r="J272" s="2" t="str">
        <f t="array" ref="J272">IFERROR(INDEX(Rules!$C$2:$C$100,MATCH(1,(Rules!$A$2:$A$100=C272)*(F272&lt;=Rules!$B$2:$B$100),0)),"L4 – CFO/CEO")</f>
        <v/>
      </c>
      <c r="K272" s="2" t="str">
        <f>IFERROR(VLOOKUP(IF(I272="",J272,I272),Escalation!$A$2:$C$10,2,FALSE),"")</f>
        <v/>
      </c>
      <c r="L272" s="2" t="str">
        <f>IFERROR(VLOOKUP(K272,Escalation!$A$2:$C$10,3,FALSE),"")</f>
        <v/>
      </c>
      <c r="M272" s="2"/>
      <c r="N272" s="4"/>
      <c r="Q272" s="4" t="str">
        <f t="shared" si="1"/>
        <v/>
      </c>
      <c r="R272" s="2" t="str">
        <f t="shared" si="2"/>
        <v/>
      </c>
    </row>
    <row r="273" ht="15.75" customHeight="1">
      <c r="A273" s="4"/>
      <c r="C273" s="2"/>
      <c r="E273" s="2"/>
      <c r="F273" s="5"/>
      <c r="I273" s="2"/>
      <c r="J273" s="2" t="str">
        <f t="array" ref="J273">IFERROR(INDEX(Rules!$C$2:$C$100,MATCH(1,(Rules!$A$2:$A$100=C273)*(F273&lt;=Rules!$B$2:$B$100),0)),"L4 – CFO/CEO")</f>
        <v/>
      </c>
      <c r="K273" s="2" t="str">
        <f>IFERROR(VLOOKUP(IF(I273="",J273,I273),Escalation!$A$2:$C$10,2,FALSE),"")</f>
        <v/>
      </c>
      <c r="L273" s="2" t="str">
        <f>IFERROR(VLOOKUP(K273,Escalation!$A$2:$C$10,3,FALSE),"")</f>
        <v/>
      </c>
      <c r="M273" s="2"/>
      <c r="N273" s="4"/>
      <c r="Q273" s="4" t="str">
        <f t="shared" si="1"/>
        <v/>
      </c>
      <c r="R273" s="2" t="str">
        <f t="shared" si="2"/>
        <v/>
      </c>
    </row>
    <row r="274" ht="15.75" customHeight="1">
      <c r="A274" s="4"/>
      <c r="C274" s="2"/>
      <c r="E274" s="2"/>
      <c r="F274" s="5"/>
      <c r="I274" s="2"/>
      <c r="J274" s="2" t="str">
        <f t="array" ref="J274">IFERROR(INDEX(Rules!$C$2:$C$100,MATCH(1,(Rules!$A$2:$A$100=C274)*(F274&lt;=Rules!$B$2:$B$100),0)),"L4 – CFO/CEO")</f>
        <v/>
      </c>
      <c r="K274" s="2" t="str">
        <f>IFERROR(VLOOKUP(IF(I274="",J274,I274),Escalation!$A$2:$C$10,2,FALSE),"")</f>
        <v/>
      </c>
      <c r="L274" s="2" t="str">
        <f>IFERROR(VLOOKUP(K274,Escalation!$A$2:$C$10,3,FALSE),"")</f>
        <v/>
      </c>
      <c r="M274" s="2"/>
      <c r="N274" s="4"/>
      <c r="Q274" s="4" t="str">
        <f t="shared" si="1"/>
        <v/>
      </c>
      <c r="R274" s="2" t="str">
        <f t="shared" si="2"/>
        <v/>
      </c>
    </row>
    <row r="275" ht="15.75" customHeight="1">
      <c r="A275" s="4"/>
      <c r="C275" s="2"/>
      <c r="E275" s="2"/>
      <c r="F275" s="5"/>
      <c r="I275" s="2"/>
      <c r="J275" s="2" t="str">
        <f t="array" ref="J275">IFERROR(INDEX(Rules!$C$2:$C$100,MATCH(1,(Rules!$A$2:$A$100=C275)*(F275&lt;=Rules!$B$2:$B$100),0)),"L4 – CFO/CEO")</f>
        <v/>
      </c>
      <c r="K275" s="2" t="str">
        <f>IFERROR(VLOOKUP(IF(I275="",J275,I275),Escalation!$A$2:$C$10,2,FALSE),"")</f>
        <v/>
      </c>
      <c r="L275" s="2" t="str">
        <f>IFERROR(VLOOKUP(K275,Escalation!$A$2:$C$10,3,FALSE),"")</f>
        <v/>
      </c>
      <c r="M275" s="2"/>
      <c r="N275" s="4"/>
      <c r="Q275" s="4" t="str">
        <f t="shared" si="1"/>
        <v/>
      </c>
      <c r="R275" s="2" t="str">
        <f t="shared" si="2"/>
        <v/>
      </c>
    </row>
    <row r="276" ht="15.75" customHeight="1">
      <c r="A276" s="4"/>
      <c r="C276" s="2"/>
      <c r="E276" s="2"/>
      <c r="F276" s="5"/>
      <c r="I276" s="2"/>
      <c r="J276" s="2" t="str">
        <f t="array" ref="J276">IFERROR(INDEX(Rules!$C$2:$C$100,MATCH(1,(Rules!$A$2:$A$100=C276)*(F276&lt;=Rules!$B$2:$B$100),0)),"L4 – CFO/CEO")</f>
        <v/>
      </c>
      <c r="K276" s="2" t="str">
        <f>IFERROR(VLOOKUP(IF(I276="",J276,I276),Escalation!$A$2:$C$10,2,FALSE),"")</f>
        <v/>
      </c>
      <c r="L276" s="2" t="str">
        <f>IFERROR(VLOOKUP(K276,Escalation!$A$2:$C$10,3,FALSE),"")</f>
        <v/>
      </c>
      <c r="M276" s="2"/>
      <c r="N276" s="4"/>
      <c r="Q276" s="4" t="str">
        <f t="shared" si="1"/>
        <v/>
      </c>
      <c r="R276" s="2" t="str">
        <f t="shared" si="2"/>
        <v/>
      </c>
    </row>
    <row r="277" ht="15.75" customHeight="1">
      <c r="A277" s="4"/>
      <c r="C277" s="2"/>
      <c r="E277" s="2"/>
      <c r="F277" s="5"/>
      <c r="I277" s="2"/>
      <c r="J277" s="2" t="str">
        <f t="array" ref="J277">IFERROR(INDEX(Rules!$C$2:$C$100,MATCH(1,(Rules!$A$2:$A$100=C277)*(F277&lt;=Rules!$B$2:$B$100),0)),"L4 – CFO/CEO")</f>
        <v/>
      </c>
      <c r="K277" s="2" t="str">
        <f>IFERROR(VLOOKUP(IF(I277="",J277,I277),Escalation!$A$2:$C$10,2,FALSE),"")</f>
        <v/>
      </c>
      <c r="L277" s="2" t="str">
        <f>IFERROR(VLOOKUP(K277,Escalation!$A$2:$C$10,3,FALSE),"")</f>
        <v/>
      </c>
      <c r="M277" s="2"/>
      <c r="N277" s="4"/>
      <c r="Q277" s="4" t="str">
        <f t="shared" si="1"/>
        <v/>
      </c>
      <c r="R277" s="2" t="str">
        <f t="shared" si="2"/>
        <v/>
      </c>
    </row>
    <row r="278" ht="15.75" customHeight="1">
      <c r="A278" s="4"/>
      <c r="C278" s="2"/>
      <c r="E278" s="2"/>
      <c r="F278" s="5"/>
      <c r="I278" s="2"/>
      <c r="J278" s="2" t="str">
        <f t="array" ref="J278">IFERROR(INDEX(Rules!$C$2:$C$100,MATCH(1,(Rules!$A$2:$A$100=C278)*(F278&lt;=Rules!$B$2:$B$100),0)),"L4 – CFO/CEO")</f>
        <v/>
      </c>
      <c r="K278" s="2" t="str">
        <f>IFERROR(VLOOKUP(IF(I278="",J278,I278),Escalation!$A$2:$C$10,2,FALSE),"")</f>
        <v/>
      </c>
      <c r="L278" s="2" t="str">
        <f>IFERROR(VLOOKUP(K278,Escalation!$A$2:$C$10,3,FALSE),"")</f>
        <v/>
      </c>
      <c r="M278" s="2"/>
      <c r="N278" s="4"/>
      <c r="Q278" s="4" t="str">
        <f t="shared" si="1"/>
        <v/>
      </c>
      <c r="R278" s="2" t="str">
        <f t="shared" si="2"/>
        <v/>
      </c>
    </row>
    <row r="279" ht="15.75" customHeight="1">
      <c r="A279" s="4"/>
      <c r="C279" s="2"/>
      <c r="E279" s="2"/>
      <c r="F279" s="5"/>
      <c r="I279" s="2"/>
      <c r="J279" s="2" t="str">
        <f t="array" ref="J279">IFERROR(INDEX(Rules!$C$2:$C$100,MATCH(1,(Rules!$A$2:$A$100=C279)*(F279&lt;=Rules!$B$2:$B$100),0)),"L4 – CFO/CEO")</f>
        <v/>
      </c>
      <c r="K279" s="2" t="str">
        <f>IFERROR(VLOOKUP(IF(I279="",J279,I279),Escalation!$A$2:$C$10,2,FALSE),"")</f>
        <v/>
      </c>
      <c r="L279" s="2" t="str">
        <f>IFERROR(VLOOKUP(K279,Escalation!$A$2:$C$10,3,FALSE),"")</f>
        <v/>
      </c>
      <c r="M279" s="2"/>
      <c r="N279" s="4"/>
      <c r="Q279" s="4" t="str">
        <f t="shared" si="1"/>
        <v/>
      </c>
      <c r="R279" s="2" t="str">
        <f t="shared" si="2"/>
        <v/>
      </c>
    </row>
    <row r="280" ht="15.75" customHeight="1">
      <c r="A280" s="4"/>
      <c r="C280" s="2"/>
      <c r="E280" s="2"/>
      <c r="F280" s="5"/>
      <c r="I280" s="2"/>
      <c r="J280" s="2" t="str">
        <f t="array" ref="J280">IFERROR(INDEX(Rules!$C$2:$C$100,MATCH(1,(Rules!$A$2:$A$100=C280)*(F280&lt;=Rules!$B$2:$B$100),0)),"L4 – CFO/CEO")</f>
        <v/>
      </c>
      <c r="K280" s="2" t="str">
        <f>IFERROR(VLOOKUP(IF(I280="",J280,I280),Escalation!$A$2:$C$10,2,FALSE),"")</f>
        <v/>
      </c>
      <c r="L280" s="2" t="str">
        <f>IFERROR(VLOOKUP(K280,Escalation!$A$2:$C$10,3,FALSE),"")</f>
        <v/>
      </c>
      <c r="M280" s="2"/>
      <c r="N280" s="4"/>
      <c r="Q280" s="4" t="str">
        <f t="shared" si="1"/>
        <v/>
      </c>
      <c r="R280" s="2" t="str">
        <f t="shared" si="2"/>
        <v/>
      </c>
    </row>
    <row r="281" ht="15.75" customHeight="1">
      <c r="A281" s="4"/>
      <c r="C281" s="2"/>
      <c r="E281" s="2"/>
      <c r="F281" s="5"/>
      <c r="I281" s="2"/>
      <c r="J281" s="2" t="str">
        <f t="array" ref="J281">IFERROR(INDEX(Rules!$C$2:$C$100,MATCH(1,(Rules!$A$2:$A$100=C281)*(F281&lt;=Rules!$B$2:$B$100),0)),"L4 – CFO/CEO")</f>
        <v/>
      </c>
      <c r="K281" s="2" t="str">
        <f>IFERROR(VLOOKUP(IF(I281="",J281,I281),Escalation!$A$2:$C$10,2,FALSE),"")</f>
        <v/>
      </c>
      <c r="L281" s="2" t="str">
        <f>IFERROR(VLOOKUP(K281,Escalation!$A$2:$C$10,3,FALSE),"")</f>
        <v/>
      </c>
      <c r="M281" s="2"/>
      <c r="N281" s="4"/>
      <c r="Q281" s="4" t="str">
        <f t="shared" si="1"/>
        <v/>
      </c>
      <c r="R281" s="2" t="str">
        <f t="shared" si="2"/>
        <v/>
      </c>
    </row>
    <row r="282" ht="15.75" customHeight="1">
      <c r="A282" s="4"/>
      <c r="C282" s="2"/>
      <c r="E282" s="2"/>
      <c r="F282" s="5"/>
      <c r="I282" s="2"/>
      <c r="J282" s="2" t="str">
        <f t="array" ref="J282">IFERROR(INDEX(Rules!$C$2:$C$100,MATCH(1,(Rules!$A$2:$A$100=C282)*(F282&lt;=Rules!$B$2:$B$100),0)),"L4 – CFO/CEO")</f>
        <v/>
      </c>
      <c r="K282" s="2" t="str">
        <f>IFERROR(VLOOKUP(IF(I282="",J282,I282),Escalation!$A$2:$C$10,2,FALSE),"")</f>
        <v/>
      </c>
      <c r="L282" s="2" t="str">
        <f>IFERROR(VLOOKUP(K282,Escalation!$A$2:$C$10,3,FALSE),"")</f>
        <v/>
      </c>
      <c r="M282" s="2"/>
      <c r="N282" s="4"/>
      <c r="Q282" s="4" t="str">
        <f t="shared" si="1"/>
        <v/>
      </c>
      <c r="R282" s="2" t="str">
        <f t="shared" si="2"/>
        <v/>
      </c>
    </row>
    <row r="283" ht="15.75" customHeight="1">
      <c r="A283" s="4"/>
      <c r="C283" s="2"/>
      <c r="E283" s="2"/>
      <c r="F283" s="5"/>
      <c r="I283" s="2"/>
      <c r="J283" s="2" t="str">
        <f t="array" ref="J283">IFERROR(INDEX(Rules!$C$2:$C$100,MATCH(1,(Rules!$A$2:$A$100=C283)*(F283&lt;=Rules!$B$2:$B$100),0)),"L4 – CFO/CEO")</f>
        <v/>
      </c>
      <c r="K283" s="2" t="str">
        <f>IFERROR(VLOOKUP(IF(I283="",J283,I283),Escalation!$A$2:$C$10,2,FALSE),"")</f>
        <v/>
      </c>
      <c r="L283" s="2" t="str">
        <f>IFERROR(VLOOKUP(K283,Escalation!$A$2:$C$10,3,FALSE),"")</f>
        <v/>
      </c>
      <c r="M283" s="2"/>
      <c r="N283" s="4"/>
      <c r="Q283" s="4" t="str">
        <f t="shared" si="1"/>
        <v/>
      </c>
      <c r="R283" s="2" t="str">
        <f t="shared" si="2"/>
        <v/>
      </c>
    </row>
    <row r="284" ht="15.75" customHeight="1">
      <c r="A284" s="4"/>
      <c r="C284" s="2"/>
      <c r="E284" s="2"/>
      <c r="F284" s="5"/>
      <c r="I284" s="2"/>
      <c r="J284" s="2" t="str">
        <f t="array" ref="J284">IFERROR(INDEX(Rules!$C$2:$C$100,MATCH(1,(Rules!$A$2:$A$100=C284)*(F284&lt;=Rules!$B$2:$B$100),0)),"L4 – CFO/CEO")</f>
        <v/>
      </c>
      <c r="K284" s="2" t="str">
        <f>IFERROR(VLOOKUP(IF(I284="",J284,I284),Escalation!$A$2:$C$10,2,FALSE),"")</f>
        <v/>
      </c>
      <c r="L284" s="2" t="str">
        <f>IFERROR(VLOOKUP(K284,Escalation!$A$2:$C$10,3,FALSE),"")</f>
        <v/>
      </c>
      <c r="M284" s="2"/>
      <c r="N284" s="4"/>
      <c r="Q284" s="4" t="str">
        <f t="shared" si="1"/>
        <v/>
      </c>
      <c r="R284" s="2" t="str">
        <f t="shared" si="2"/>
        <v/>
      </c>
    </row>
    <row r="285" ht="15.75" customHeight="1">
      <c r="A285" s="4"/>
      <c r="C285" s="2"/>
      <c r="E285" s="2"/>
      <c r="F285" s="5"/>
      <c r="I285" s="2"/>
      <c r="J285" s="2" t="str">
        <f t="array" ref="J285">IFERROR(INDEX(Rules!$C$2:$C$100,MATCH(1,(Rules!$A$2:$A$100=C285)*(F285&lt;=Rules!$B$2:$B$100),0)),"L4 – CFO/CEO")</f>
        <v/>
      </c>
      <c r="K285" s="2" t="str">
        <f>IFERROR(VLOOKUP(IF(I285="",J285,I285),Escalation!$A$2:$C$10,2,FALSE),"")</f>
        <v/>
      </c>
      <c r="L285" s="2" t="str">
        <f>IFERROR(VLOOKUP(K285,Escalation!$A$2:$C$10,3,FALSE),"")</f>
        <v/>
      </c>
      <c r="M285" s="2"/>
      <c r="N285" s="4"/>
      <c r="Q285" s="4" t="str">
        <f t="shared" si="1"/>
        <v/>
      </c>
      <c r="R285" s="2" t="str">
        <f t="shared" si="2"/>
        <v/>
      </c>
    </row>
    <row r="286" ht="15.75" customHeight="1">
      <c r="A286" s="4"/>
      <c r="C286" s="2"/>
      <c r="E286" s="2"/>
      <c r="F286" s="5"/>
      <c r="I286" s="2"/>
      <c r="J286" s="2" t="str">
        <f t="array" ref="J286">IFERROR(INDEX(Rules!$C$2:$C$100,MATCH(1,(Rules!$A$2:$A$100=C286)*(F286&lt;=Rules!$B$2:$B$100),0)),"L4 – CFO/CEO")</f>
        <v/>
      </c>
      <c r="K286" s="2" t="str">
        <f>IFERROR(VLOOKUP(IF(I286="",J286,I286),Escalation!$A$2:$C$10,2,FALSE),"")</f>
        <v/>
      </c>
      <c r="L286" s="2" t="str">
        <f>IFERROR(VLOOKUP(K286,Escalation!$A$2:$C$10,3,FALSE),"")</f>
        <v/>
      </c>
      <c r="M286" s="2"/>
      <c r="N286" s="4"/>
      <c r="Q286" s="4" t="str">
        <f t="shared" si="1"/>
        <v/>
      </c>
      <c r="R286" s="2" t="str">
        <f t="shared" si="2"/>
        <v/>
      </c>
    </row>
    <row r="287" ht="15.75" customHeight="1">
      <c r="A287" s="4"/>
      <c r="C287" s="2"/>
      <c r="E287" s="2"/>
      <c r="F287" s="5"/>
      <c r="I287" s="2"/>
      <c r="J287" s="2" t="str">
        <f t="array" ref="J287">IFERROR(INDEX(Rules!$C$2:$C$100,MATCH(1,(Rules!$A$2:$A$100=C287)*(F287&lt;=Rules!$B$2:$B$100),0)),"L4 – CFO/CEO")</f>
        <v/>
      </c>
      <c r="K287" s="2" t="str">
        <f>IFERROR(VLOOKUP(IF(I287="",J287,I287),Escalation!$A$2:$C$10,2,FALSE),"")</f>
        <v/>
      </c>
      <c r="L287" s="2" t="str">
        <f>IFERROR(VLOOKUP(K287,Escalation!$A$2:$C$10,3,FALSE),"")</f>
        <v/>
      </c>
      <c r="M287" s="2"/>
      <c r="N287" s="4"/>
      <c r="Q287" s="4" t="str">
        <f t="shared" si="1"/>
        <v/>
      </c>
      <c r="R287" s="2" t="str">
        <f t="shared" si="2"/>
        <v/>
      </c>
    </row>
    <row r="288" ht="15.75" customHeight="1">
      <c r="A288" s="4"/>
      <c r="C288" s="2"/>
      <c r="E288" s="2"/>
      <c r="F288" s="5"/>
      <c r="I288" s="2"/>
      <c r="J288" s="2" t="str">
        <f t="array" ref="J288">IFERROR(INDEX(Rules!$C$2:$C$100,MATCH(1,(Rules!$A$2:$A$100=C288)*(F288&lt;=Rules!$B$2:$B$100),0)),"L4 – CFO/CEO")</f>
        <v/>
      </c>
      <c r="K288" s="2" t="str">
        <f>IFERROR(VLOOKUP(IF(I288="",J288,I288),Escalation!$A$2:$C$10,2,FALSE),"")</f>
        <v/>
      </c>
      <c r="L288" s="2" t="str">
        <f>IFERROR(VLOOKUP(K288,Escalation!$A$2:$C$10,3,FALSE),"")</f>
        <v/>
      </c>
      <c r="M288" s="2"/>
      <c r="N288" s="4"/>
      <c r="Q288" s="4" t="str">
        <f t="shared" si="1"/>
        <v/>
      </c>
      <c r="R288" s="2" t="str">
        <f t="shared" si="2"/>
        <v/>
      </c>
    </row>
    <row r="289" ht="15.75" customHeight="1">
      <c r="A289" s="4"/>
      <c r="C289" s="2"/>
      <c r="E289" s="2"/>
      <c r="F289" s="5"/>
      <c r="I289" s="2"/>
      <c r="J289" s="2" t="str">
        <f t="array" ref="J289">IFERROR(INDEX(Rules!$C$2:$C$100,MATCH(1,(Rules!$A$2:$A$100=C289)*(F289&lt;=Rules!$B$2:$B$100),0)),"L4 – CFO/CEO")</f>
        <v/>
      </c>
      <c r="K289" s="2" t="str">
        <f>IFERROR(VLOOKUP(IF(I289="",J289,I289),Escalation!$A$2:$C$10,2,FALSE),"")</f>
        <v/>
      </c>
      <c r="L289" s="2" t="str">
        <f>IFERROR(VLOOKUP(K289,Escalation!$A$2:$C$10,3,FALSE),"")</f>
        <v/>
      </c>
      <c r="M289" s="2"/>
      <c r="N289" s="4"/>
      <c r="Q289" s="4" t="str">
        <f t="shared" si="1"/>
        <v/>
      </c>
      <c r="R289" s="2" t="str">
        <f t="shared" si="2"/>
        <v/>
      </c>
    </row>
    <row r="290" ht="15.75" customHeight="1">
      <c r="A290" s="4"/>
      <c r="C290" s="2"/>
      <c r="E290" s="2"/>
      <c r="F290" s="5"/>
      <c r="I290" s="2"/>
      <c r="J290" s="2" t="str">
        <f t="array" ref="J290">IFERROR(INDEX(Rules!$C$2:$C$100,MATCH(1,(Rules!$A$2:$A$100=C290)*(F290&lt;=Rules!$B$2:$B$100),0)),"L4 – CFO/CEO")</f>
        <v/>
      </c>
      <c r="K290" s="2" t="str">
        <f>IFERROR(VLOOKUP(IF(I290="",J290,I290),Escalation!$A$2:$C$10,2,FALSE),"")</f>
        <v/>
      </c>
      <c r="L290" s="2" t="str">
        <f>IFERROR(VLOOKUP(K290,Escalation!$A$2:$C$10,3,FALSE),"")</f>
        <v/>
      </c>
      <c r="M290" s="2"/>
      <c r="N290" s="4"/>
      <c r="Q290" s="4" t="str">
        <f t="shared" si="1"/>
        <v/>
      </c>
      <c r="R290" s="2" t="str">
        <f t="shared" si="2"/>
        <v/>
      </c>
    </row>
    <row r="291" ht="15.75" customHeight="1">
      <c r="A291" s="4"/>
      <c r="C291" s="2"/>
      <c r="E291" s="2"/>
      <c r="F291" s="5"/>
      <c r="I291" s="2"/>
      <c r="J291" s="2" t="str">
        <f t="array" ref="J291">IFERROR(INDEX(Rules!$C$2:$C$100,MATCH(1,(Rules!$A$2:$A$100=C291)*(F291&lt;=Rules!$B$2:$B$100),0)),"L4 – CFO/CEO")</f>
        <v/>
      </c>
      <c r="K291" s="2" t="str">
        <f>IFERROR(VLOOKUP(IF(I291="",J291,I291),Escalation!$A$2:$C$10,2,FALSE),"")</f>
        <v/>
      </c>
      <c r="L291" s="2" t="str">
        <f>IFERROR(VLOOKUP(K291,Escalation!$A$2:$C$10,3,FALSE),"")</f>
        <v/>
      </c>
      <c r="M291" s="2"/>
      <c r="N291" s="4"/>
      <c r="Q291" s="4" t="str">
        <f t="shared" si="1"/>
        <v/>
      </c>
      <c r="R291" s="2" t="str">
        <f t="shared" si="2"/>
        <v/>
      </c>
    </row>
    <row r="292" ht="15.75" customHeight="1">
      <c r="A292" s="4"/>
      <c r="C292" s="2"/>
      <c r="E292" s="2"/>
      <c r="F292" s="5"/>
      <c r="I292" s="2"/>
      <c r="J292" s="2" t="str">
        <f t="array" ref="J292">IFERROR(INDEX(Rules!$C$2:$C$100,MATCH(1,(Rules!$A$2:$A$100=C292)*(F292&lt;=Rules!$B$2:$B$100),0)),"L4 – CFO/CEO")</f>
        <v/>
      </c>
      <c r="K292" s="2" t="str">
        <f>IFERROR(VLOOKUP(IF(I292="",J292,I292),Escalation!$A$2:$C$10,2,FALSE),"")</f>
        <v/>
      </c>
      <c r="L292" s="2" t="str">
        <f>IFERROR(VLOOKUP(K292,Escalation!$A$2:$C$10,3,FALSE),"")</f>
        <v/>
      </c>
      <c r="M292" s="2"/>
      <c r="N292" s="4"/>
      <c r="Q292" s="4" t="str">
        <f t="shared" si="1"/>
        <v/>
      </c>
      <c r="R292" s="2" t="str">
        <f t="shared" si="2"/>
        <v/>
      </c>
    </row>
    <row r="293" ht="15.75" customHeight="1">
      <c r="A293" s="4"/>
      <c r="C293" s="2"/>
      <c r="E293" s="2"/>
      <c r="F293" s="5"/>
      <c r="I293" s="2"/>
      <c r="J293" s="2" t="str">
        <f t="array" ref="J293">IFERROR(INDEX(Rules!$C$2:$C$100,MATCH(1,(Rules!$A$2:$A$100=C293)*(F293&lt;=Rules!$B$2:$B$100),0)),"L4 – CFO/CEO")</f>
        <v/>
      </c>
      <c r="K293" s="2" t="str">
        <f>IFERROR(VLOOKUP(IF(I293="",J293,I293),Escalation!$A$2:$C$10,2,FALSE),"")</f>
        <v/>
      </c>
      <c r="L293" s="2" t="str">
        <f>IFERROR(VLOOKUP(K293,Escalation!$A$2:$C$10,3,FALSE),"")</f>
        <v/>
      </c>
      <c r="M293" s="2"/>
      <c r="N293" s="4"/>
      <c r="Q293" s="4" t="str">
        <f t="shared" si="1"/>
        <v/>
      </c>
      <c r="R293" s="2" t="str">
        <f t="shared" si="2"/>
        <v/>
      </c>
    </row>
    <row r="294" ht="15.75" customHeight="1">
      <c r="A294" s="4"/>
      <c r="C294" s="2"/>
      <c r="E294" s="2"/>
      <c r="F294" s="5"/>
      <c r="I294" s="2"/>
      <c r="J294" s="2" t="str">
        <f t="array" ref="J294">IFERROR(INDEX(Rules!$C$2:$C$100,MATCH(1,(Rules!$A$2:$A$100=C294)*(F294&lt;=Rules!$B$2:$B$100),0)),"L4 – CFO/CEO")</f>
        <v/>
      </c>
      <c r="K294" s="2" t="str">
        <f>IFERROR(VLOOKUP(IF(I294="",J294,I294),Escalation!$A$2:$C$10,2,FALSE),"")</f>
        <v/>
      </c>
      <c r="L294" s="2" t="str">
        <f>IFERROR(VLOOKUP(K294,Escalation!$A$2:$C$10,3,FALSE),"")</f>
        <v/>
      </c>
      <c r="M294" s="2"/>
      <c r="N294" s="4"/>
      <c r="Q294" s="4" t="str">
        <f t="shared" si="1"/>
        <v/>
      </c>
      <c r="R294" s="2" t="str">
        <f t="shared" si="2"/>
        <v/>
      </c>
    </row>
    <row r="295" ht="15.75" customHeight="1">
      <c r="A295" s="4"/>
      <c r="C295" s="2"/>
      <c r="E295" s="2"/>
      <c r="F295" s="5"/>
      <c r="I295" s="2"/>
      <c r="J295" s="2" t="str">
        <f t="array" ref="J295">IFERROR(INDEX(Rules!$C$2:$C$100,MATCH(1,(Rules!$A$2:$A$100=C295)*(F295&lt;=Rules!$B$2:$B$100),0)),"L4 – CFO/CEO")</f>
        <v/>
      </c>
      <c r="K295" s="2" t="str">
        <f>IFERROR(VLOOKUP(IF(I295="",J295,I295),Escalation!$A$2:$C$10,2,FALSE),"")</f>
        <v/>
      </c>
      <c r="L295" s="2" t="str">
        <f>IFERROR(VLOOKUP(K295,Escalation!$A$2:$C$10,3,FALSE),"")</f>
        <v/>
      </c>
      <c r="M295" s="2"/>
      <c r="N295" s="4"/>
      <c r="Q295" s="4" t="str">
        <f t="shared" si="1"/>
        <v/>
      </c>
      <c r="R295" s="2" t="str">
        <f t="shared" si="2"/>
        <v/>
      </c>
    </row>
    <row r="296" ht="15.75" customHeight="1">
      <c r="A296" s="4"/>
      <c r="C296" s="2"/>
      <c r="E296" s="2"/>
      <c r="F296" s="5"/>
      <c r="I296" s="2"/>
      <c r="J296" s="2" t="str">
        <f t="array" ref="J296">IFERROR(INDEX(Rules!$C$2:$C$100,MATCH(1,(Rules!$A$2:$A$100=C296)*(F296&lt;=Rules!$B$2:$B$100),0)),"L4 – CFO/CEO")</f>
        <v/>
      </c>
      <c r="K296" s="2" t="str">
        <f>IFERROR(VLOOKUP(IF(I296="",J296,I296),Escalation!$A$2:$C$10,2,FALSE),"")</f>
        <v/>
      </c>
      <c r="L296" s="2" t="str">
        <f>IFERROR(VLOOKUP(K296,Escalation!$A$2:$C$10,3,FALSE),"")</f>
        <v/>
      </c>
      <c r="M296" s="2"/>
      <c r="N296" s="4"/>
      <c r="Q296" s="4" t="str">
        <f t="shared" si="1"/>
        <v/>
      </c>
      <c r="R296" s="2" t="str">
        <f t="shared" si="2"/>
        <v/>
      </c>
    </row>
    <row r="297" ht="15.75" customHeight="1">
      <c r="A297" s="4"/>
      <c r="C297" s="2"/>
      <c r="E297" s="2"/>
      <c r="F297" s="5"/>
      <c r="I297" s="2"/>
      <c r="J297" s="2" t="str">
        <f t="array" ref="J297">IFERROR(INDEX(Rules!$C$2:$C$100,MATCH(1,(Rules!$A$2:$A$100=C297)*(F297&lt;=Rules!$B$2:$B$100),0)),"L4 – CFO/CEO")</f>
        <v/>
      </c>
      <c r="K297" s="2" t="str">
        <f>IFERROR(VLOOKUP(IF(I297="",J297,I297),Escalation!$A$2:$C$10,2,FALSE),"")</f>
        <v/>
      </c>
      <c r="L297" s="2" t="str">
        <f>IFERROR(VLOOKUP(K297,Escalation!$A$2:$C$10,3,FALSE),"")</f>
        <v/>
      </c>
      <c r="M297" s="2"/>
      <c r="N297" s="4"/>
      <c r="Q297" s="4" t="str">
        <f t="shared" si="1"/>
        <v/>
      </c>
      <c r="R297" s="2" t="str">
        <f t="shared" si="2"/>
        <v/>
      </c>
    </row>
    <row r="298" ht="15.75" customHeight="1">
      <c r="A298" s="4"/>
      <c r="C298" s="2"/>
      <c r="E298" s="2"/>
      <c r="F298" s="5"/>
      <c r="I298" s="2"/>
      <c r="J298" s="2" t="str">
        <f t="array" ref="J298">IFERROR(INDEX(Rules!$C$2:$C$100,MATCH(1,(Rules!$A$2:$A$100=C298)*(F298&lt;=Rules!$B$2:$B$100),0)),"L4 – CFO/CEO")</f>
        <v/>
      </c>
      <c r="K298" s="2" t="str">
        <f>IFERROR(VLOOKUP(IF(I298="",J298,I298),Escalation!$A$2:$C$10,2,FALSE),"")</f>
        <v/>
      </c>
      <c r="L298" s="2" t="str">
        <f>IFERROR(VLOOKUP(K298,Escalation!$A$2:$C$10,3,FALSE),"")</f>
        <v/>
      </c>
      <c r="M298" s="2"/>
      <c r="N298" s="4"/>
      <c r="Q298" s="4" t="str">
        <f t="shared" si="1"/>
        <v/>
      </c>
      <c r="R298" s="2" t="str">
        <f t="shared" si="2"/>
        <v/>
      </c>
    </row>
    <row r="299" ht="15.75" customHeight="1">
      <c r="A299" s="4"/>
      <c r="C299" s="2"/>
      <c r="E299" s="2"/>
      <c r="F299" s="5"/>
      <c r="I299" s="2"/>
      <c r="J299" s="2" t="str">
        <f t="array" ref="J299">IFERROR(INDEX(Rules!$C$2:$C$100,MATCH(1,(Rules!$A$2:$A$100=C299)*(F299&lt;=Rules!$B$2:$B$100),0)),"L4 – CFO/CEO")</f>
        <v/>
      </c>
      <c r="K299" s="2" t="str">
        <f>IFERROR(VLOOKUP(IF(I299="",J299,I299),Escalation!$A$2:$C$10,2,FALSE),"")</f>
        <v/>
      </c>
      <c r="L299" s="2" t="str">
        <f>IFERROR(VLOOKUP(K299,Escalation!$A$2:$C$10,3,FALSE),"")</f>
        <v/>
      </c>
      <c r="M299" s="2"/>
      <c r="N299" s="4"/>
      <c r="Q299" s="4" t="str">
        <f t="shared" si="1"/>
        <v/>
      </c>
      <c r="R299" s="2" t="str">
        <f t="shared" si="2"/>
        <v/>
      </c>
    </row>
    <row r="300" ht="15.75" customHeight="1">
      <c r="A300" s="4"/>
      <c r="C300" s="2"/>
      <c r="E300" s="2"/>
      <c r="F300" s="5"/>
      <c r="I300" s="2"/>
      <c r="J300" s="2" t="str">
        <f t="array" ref="J300">IFERROR(INDEX(Rules!$C$2:$C$100,MATCH(1,(Rules!$A$2:$A$100=C300)*(F300&lt;=Rules!$B$2:$B$100),0)),"L4 – CFO/CEO")</f>
        <v/>
      </c>
      <c r="K300" s="2" t="str">
        <f>IFERROR(VLOOKUP(IF(I300="",J300,I300),Escalation!$A$2:$C$10,2,FALSE),"")</f>
        <v/>
      </c>
      <c r="L300" s="2" t="str">
        <f>IFERROR(VLOOKUP(K300,Escalation!$A$2:$C$10,3,FALSE),"")</f>
        <v/>
      </c>
      <c r="M300" s="2"/>
      <c r="N300" s="4"/>
      <c r="Q300" s="4" t="str">
        <f t="shared" si="1"/>
        <v/>
      </c>
      <c r="R300" s="2" t="str">
        <f t="shared" si="2"/>
        <v/>
      </c>
    </row>
    <row r="301" ht="15.75" customHeight="1">
      <c r="A301" s="4"/>
      <c r="C301" s="2"/>
      <c r="E301" s="2"/>
      <c r="F301" s="5"/>
      <c r="I301" s="2"/>
      <c r="J301" s="2" t="str">
        <f t="array" ref="J301">IFERROR(INDEX(Rules!$C$2:$C$100,MATCH(1,(Rules!$A$2:$A$100=C301)*(F301&lt;=Rules!$B$2:$B$100),0)),"L4 – CFO/CEO")</f>
        <v/>
      </c>
      <c r="K301" s="2" t="str">
        <f>IFERROR(VLOOKUP(IF(I301="",J301,I301),Escalation!$A$2:$C$10,2,FALSE),"")</f>
        <v/>
      </c>
      <c r="L301" s="2" t="str">
        <f>IFERROR(VLOOKUP(K301,Escalation!$A$2:$C$10,3,FALSE),"")</f>
        <v/>
      </c>
      <c r="M301" s="2"/>
      <c r="N301" s="4"/>
      <c r="Q301" s="4" t="str">
        <f t="shared" si="1"/>
        <v/>
      </c>
      <c r="R301" s="2" t="str">
        <f t="shared" si="2"/>
        <v/>
      </c>
    </row>
    <row r="302" ht="15.75" customHeight="1">
      <c r="A302" s="4"/>
      <c r="C302" s="2"/>
      <c r="E302" s="2"/>
      <c r="F302" s="5"/>
      <c r="I302" s="2"/>
      <c r="J302" s="2" t="str">
        <f t="array" ref="J302">IFERROR(INDEX(Rules!$C$2:$C$100,MATCH(1,(Rules!$A$2:$A$100=C302)*(F302&lt;=Rules!$B$2:$B$100),0)),"L4 – CFO/CEO")</f>
        <v/>
      </c>
      <c r="K302" s="2" t="str">
        <f>IFERROR(VLOOKUP(IF(I302="",J302,I302),Escalation!$A$2:$C$10,2,FALSE),"")</f>
        <v/>
      </c>
      <c r="L302" s="2" t="str">
        <f>IFERROR(VLOOKUP(K302,Escalation!$A$2:$C$10,3,FALSE),"")</f>
        <v/>
      </c>
      <c r="M302" s="2"/>
      <c r="N302" s="4"/>
      <c r="Q302" s="4" t="str">
        <f t="shared" si="1"/>
        <v/>
      </c>
      <c r="R302" s="2" t="str">
        <f t="shared" si="2"/>
        <v/>
      </c>
    </row>
    <row r="303" ht="15.75" customHeight="1">
      <c r="A303" s="4"/>
      <c r="C303" s="2"/>
      <c r="E303" s="2"/>
      <c r="F303" s="5"/>
      <c r="I303" s="2"/>
      <c r="J303" s="2" t="str">
        <f t="array" ref="J303">IFERROR(INDEX(Rules!$C$2:$C$100,MATCH(1,(Rules!$A$2:$A$100=C303)*(F303&lt;=Rules!$B$2:$B$100),0)),"L4 – CFO/CEO")</f>
        <v/>
      </c>
      <c r="K303" s="2" t="str">
        <f>IFERROR(VLOOKUP(IF(I303="",J303,I303),Escalation!$A$2:$C$10,2,FALSE),"")</f>
        <v/>
      </c>
      <c r="L303" s="2" t="str">
        <f>IFERROR(VLOOKUP(K303,Escalation!$A$2:$C$10,3,FALSE),"")</f>
        <v/>
      </c>
      <c r="M303" s="2"/>
      <c r="N303" s="4"/>
      <c r="Q303" s="4" t="str">
        <f t="shared" si="1"/>
        <v/>
      </c>
      <c r="R303" s="2" t="str">
        <f t="shared" si="2"/>
        <v/>
      </c>
    </row>
    <row r="304" ht="15.75" customHeight="1">
      <c r="A304" s="4"/>
      <c r="C304" s="2"/>
      <c r="E304" s="2"/>
      <c r="F304" s="5"/>
      <c r="I304" s="2"/>
      <c r="J304" s="2" t="str">
        <f t="array" ref="J304">IFERROR(INDEX(Rules!$C$2:$C$100,MATCH(1,(Rules!$A$2:$A$100=C304)*(F304&lt;=Rules!$B$2:$B$100),0)),"L4 – CFO/CEO")</f>
        <v/>
      </c>
      <c r="K304" s="2" t="str">
        <f>IFERROR(VLOOKUP(IF(I304="",J304,I304),Escalation!$A$2:$C$10,2,FALSE),"")</f>
        <v/>
      </c>
      <c r="L304" s="2" t="str">
        <f>IFERROR(VLOOKUP(K304,Escalation!$A$2:$C$10,3,FALSE),"")</f>
        <v/>
      </c>
      <c r="M304" s="2"/>
      <c r="N304" s="4"/>
      <c r="Q304" s="4" t="str">
        <f t="shared" si="1"/>
        <v/>
      </c>
      <c r="R304" s="2" t="str">
        <f t="shared" si="2"/>
        <v/>
      </c>
    </row>
    <row r="305" ht="15.75" customHeight="1">
      <c r="A305" s="4"/>
      <c r="C305" s="2"/>
      <c r="E305" s="2"/>
      <c r="F305" s="5"/>
      <c r="I305" s="2"/>
      <c r="J305" s="2" t="str">
        <f t="array" ref="J305">IFERROR(INDEX(Rules!$C$2:$C$100,MATCH(1,(Rules!$A$2:$A$100=C305)*(F305&lt;=Rules!$B$2:$B$100),0)),"L4 – CFO/CEO")</f>
        <v/>
      </c>
      <c r="K305" s="2" t="str">
        <f>IFERROR(VLOOKUP(IF(I305="",J305,I305),Escalation!$A$2:$C$10,2,FALSE),"")</f>
        <v/>
      </c>
      <c r="L305" s="2" t="str">
        <f>IFERROR(VLOOKUP(K305,Escalation!$A$2:$C$10,3,FALSE),"")</f>
        <v/>
      </c>
      <c r="M305" s="2"/>
      <c r="N305" s="4"/>
      <c r="Q305" s="4" t="str">
        <f t="shared" si="1"/>
        <v/>
      </c>
      <c r="R305" s="2" t="str">
        <f t="shared" si="2"/>
        <v/>
      </c>
    </row>
    <row r="306" ht="15.75" customHeight="1">
      <c r="A306" s="4"/>
      <c r="C306" s="2"/>
      <c r="E306" s="2"/>
      <c r="F306" s="5"/>
      <c r="I306" s="2"/>
      <c r="J306" s="2" t="str">
        <f t="array" ref="J306">IFERROR(INDEX(Rules!$C$2:$C$100,MATCH(1,(Rules!$A$2:$A$100=C306)*(F306&lt;=Rules!$B$2:$B$100),0)),"L4 – CFO/CEO")</f>
        <v/>
      </c>
      <c r="K306" s="2" t="str">
        <f>IFERROR(VLOOKUP(IF(I306="",J306,I306),Escalation!$A$2:$C$10,2,FALSE),"")</f>
        <v/>
      </c>
      <c r="L306" s="2" t="str">
        <f>IFERROR(VLOOKUP(K306,Escalation!$A$2:$C$10,3,FALSE),"")</f>
        <v/>
      </c>
      <c r="M306" s="2"/>
      <c r="N306" s="4"/>
      <c r="Q306" s="4" t="str">
        <f t="shared" si="1"/>
        <v/>
      </c>
      <c r="R306" s="2" t="str">
        <f t="shared" si="2"/>
        <v/>
      </c>
    </row>
    <row r="307" ht="15.75" customHeight="1">
      <c r="A307" s="4"/>
      <c r="C307" s="2"/>
      <c r="E307" s="2"/>
      <c r="F307" s="5"/>
      <c r="I307" s="2"/>
      <c r="J307" s="2" t="str">
        <f t="array" ref="J307">IFERROR(INDEX(Rules!$C$2:$C$100,MATCH(1,(Rules!$A$2:$A$100=C307)*(F307&lt;=Rules!$B$2:$B$100),0)),"L4 – CFO/CEO")</f>
        <v/>
      </c>
      <c r="K307" s="2" t="str">
        <f>IFERROR(VLOOKUP(IF(I307="",J307,I307),Escalation!$A$2:$C$10,2,FALSE),"")</f>
        <v/>
      </c>
      <c r="L307" s="2" t="str">
        <f>IFERROR(VLOOKUP(K307,Escalation!$A$2:$C$10,3,FALSE),"")</f>
        <v/>
      </c>
      <c r="M307" s="2"/>
      <c r="N307" s="4"/>
      <c r="Q307" s="4" t="str">
        <f t="shared" si="1"/>
        <v/>
      </c>
      <c r="R307" s="2" t="str">
        <f t="shared" si="2"/>
        <v/>
      </c>
    </row>
    <row r="308" ht="15.75" customHeight="1">
      <c r="A308" s="4"/>
      <c r="C308" s="2"/>
      <c r="E308" s="2"/>
      <c r="F308" s="5"/>
      <c r="I308" s="2"/>
      <c r="J308" s="2" t="str">
        <f t="array" ref="J308">IFERROR(INDEX(Rules!$C$2:$C$100,MATCH(1,(Rules!$A$2:$A$100=C308)*(F308&lt;=Rules!$B$2:$B$100),0)),"L4 – CFO/CEO")</f>
        <v/>
      </c>
      <c r="K308" s="2" t="str">
        <f>IFERROR(VLOOKUP(IF(I308="",J308,I308),Escalation!$A$2:$C$10,2,FALSE),"")</f>
        <v/>
      </c>
      <c r="L308" s="2" t="str">
        <f>IFERROR(VLOOKUP(K308,Escalation!$A$2:$C$10,3,FALSE),"")</f>
        <v/>
      </c>
      <c r="M308" s="2"/>
      <c r="N308" s="4"/>
      <c r="Q308" s="4" t="str">
        <f t="shared" si="1"/>
        <v/>
      </c>
      <c r="R308" s="2" t="str">
        <f t="shared" si="2"/>
        <v/>
      </c>
    </row>
    <row r="309" ht="15.75" customHeight="1">
      <c r="A309" s="4"/>
      <c r="C309" s="2"/>
      <c r="E309" s="2"/>
      <c r="F309" s="5"/>
      <c r="I309" s="2"/>
      <c r="J309" s="2" t="str">
        <f t="array" ref="J309">IFERROR(INDEX(Rules!$C$2:$C$100,MATCH(1,(Rules!$A$2:$A$100=C309)*(F309&lt;=Rules!$B$2:$B$100),0)),"L4 – CFO/CEO")</f>
        <v/>
      </c>
      <c r="K309" s="2" t="str">
        <f>IFERROR(VLOOKUP(IF(I309="",J309,I309),Escalation!$A$2:$C$10,2,FALSE),"")</f>
        <v/>
      </c>
      <c r="L309" s="2" t="str">
        <f>IFERROR(VLOOKUP(K309,Escalation!$A$2:$C$10,3,FALSE),"")</f>
        <v/>
      </c>
      <c r="M309" s="2"/>
      <c r="N309" s="4"/>
      <c r="Q309" s="4" t="str">
        <f t="shared" si="1"/>
        <v/>
      </c>
      <c r="R309" s="2" t="str">
        <f t="shared" si="2"/>
        <v/>
      </c>
    </row>
    <row r="310" ht="15.75" customHeight="1">
      <c r="A310" s="4"/>
      <c r="C310" s="2"/>
      <c r="E310" s="2"/>
      <c r="F310" s="5"/>
      <c r="I310" s="2"/>
      <c r="J310" s="2" t="str">
        <f t="array" ref="J310">IFERROR(INDEX(Rules!$C$2:$C$100,MATCH(1,(Rules!$A$2:$A$100=C310)*(F310&lt;=Rules!$B$2:$B$100),0)),"L4 – CFO/CEO")</f>
        <v/>
      </c>
      <c r="K310" s="2" t="str">
        <f>IFERROR(VLOOKUP(IF(I310="",J310,I310),Escalation!$A$2:$C$10,2,FALSE),"")</f>
        <v/>
      </c>
      <c r="L310" s="2" t="str">
        <f>IFERROR(VLOOKUP(K310,Escalation!$A$2:$C$10,3,FALSE),"")</f>
        <v/>
      </c>
      <c r="M310" s="2"/>
      <c r="N310" s="4"/>
      <c r="Q310" s="4" t="str">
        <f t="shared" si="1"/>
        <v/>
      </c>
      <c r="R310" s="2" t="str">
        <f t="shared" si="2"/>
        <v/>
      </c>
    </row>
    <row r="311" ht="15.75" customHeight="1">
      <c r="A311" s="4"/>
      <c r="C311" s="2"/>
      <c r="E311" s="2"/>
      <c r="F311" s="5"/>
      <c r="I311" s="2"/>
      <c r="J311" s="2" t="str">
        <f t="array" ref="J311">IFERROR(INDEX(Rules!$C$2:$C$100,MATCH(1,(Rules!$A$2:$A$100=C311)*(F311&lt;=Rules!$B$2:$B$100),0)),"L4 – CFO/CEO")</f>
        <v/>
      </c>
      <c r="K311" s="2" t="str">
        <f>IFERROR(VLOOKUP(IF(I311="",J311,I311),Escalation!$A$2:$C$10,2,FALSE),"")</f>
        <v/>
      </c>
      <c r="L311" s="2" t="str">
        <f>IFERROR(VLOOKUP(K311,Escalation!$A$2:$C$10,3,FALSE),"")</f>
        <v/>
      </c>
      <c r="M311" s="2"/>
      <c r="N311" s="4"/>
      <c r="Q311" s="4" t="str">
        <f t="shared" si="1"/>
        <v/>
      </c>
      <c r="R311" s="2" t="str">
        <f t="shared" si="2"/>
        <v/>
      </c>
    </row>
    <row r="312" ht="15.75" customHeight="1">
      <c r="A312" s="4"/>
      <c r="C312" s="2"/>
      <c r="E312" s="2"/>
      <c r="F312" s="5"/>
      <c r="I312" s="2"/>
      <c r="J312" s="2" t="str">
        <f t="array" ref="J312">IFERROR(INDEX(Rules!$C$2:$C$100,MATCH(1,(Rules!$A$2:$A$100=C312)*(F312&lt;=Rules!$B$2:$B$100),0)),"L4 – CFO/CEO")</f>
        <v/>
      </c>
      <c r="K312" s="2" t="str">
        <f>IFERROR(VLOOKUP(IF(I312="",J312,I312),Escalation!$A$2:$C$10,2,FALSE),"")</f>
        <v/>
      </c>
      <c r="L312" s="2" t="str">
        <f>IFERROR(VLOOKUP(K312,Escalation!$A$2:$C$10,3,FALSE),"")</f>
        <v/>
      </c>
      <c r="M312" s="2"/>
      <c r="N312" s="4"/>
      <c r="Q312" s="4" t="str">
        <f t="shared" si="1"/>
        <v/>
      </c>
      <c r="R312" s="2" t="str">
        <f t="shared" si="2"/>
        <v/>
      </c>
    </row>
    <row r="313" ht="15.75" customHeight="1">
      <c r="A313" s="4"/>
      <c r="C313" s="2"/>
      <c r="E313" s="2"/>
      <c r="F313" s="5"/>
      <c r="I313" s="2"/>
      <c r="J313" s="2" t="str">
        <f t="array" ref="J313">IFERROR(INDEX(Rules!$C$2:$C$100,MATCH(1,(Rules!$A$2:$A$100=C313)*(F313&lt;=Rules!$B$2:$B$100),0)),"L4 – CFO/CEO")</f>
        <v/>
      </c>
      <c r="K313" s="2" t="str">
        <f>IFERROR(VLOOKUP(IF(I313="",J313,I313),Escalation!$A$2:$C$10,2,FALSE),"")</f>
        <v/>
      </c>
      <c r="L313" s="2" t="str">
        <f>IFERROR(VLOOKUP(K313,Escalation!$A$2:$C$10,3,FALSE),"")</f>
        <v/>
      </c>
      <c r="M313" s="2"/>
      <c r="N313" s="4"/>
      <c r="Q313" s="4" t="str">
        <f t="shared" si="1"/>
        <v/>
      </c>
      <c r="R313" s="2" t="str">
        <f t="shared" si="2"/>
        <v/>
      </c>
    </row>
    <row r="314" ht="15.75" customHeight="1">
      <c r="A314" s="4"/>
      <c r="C314" s="2"/>
      <c r="E314" s="2"/>
      <c r="F314" s="5"/>
      <c r="I314" s="2"/>
      <c r="J314" s="2" t="str">
        <f t="array" ref="J314">IFERROR(INDEX(Rules!$C$2:$C$100,MATCH(1,(Rules!$A$2:$A$100=C314)*(F314&lt;=Rules!$B$2:$B$100),0)),"L4 – CFO/CEO")</f>
        <v/>
      </c>
      <c r="K314" s="2" t="str">
        <f>IFERROR(VLOOKUP(IF(I314="",J314,I314),Escalation!$A$2:$C$10,2,FALSE),"")</f>
        <v/>
      </c>
      <c r="L314" s="2" t="str">
        <f>IFERROR(VLOOKUP(K314,Escalation!$A$2:$C$10,3,FALSE),"")</f>
        <v/>
      </c>
      <c r="M314" s="2"/>
      <c r="N314" s="4"/>
      <c r="Q314" s="4" t="str">
        <f t="shared" si="1"/>
        <v/>
      </c>
      <c r="R314" s="2" t="str">
        <f t="shared" si="2"/>
        <v/>
      </c>
    </row>
    <row r="315" ht="15.75" customHeight="1">
      <c r="A315" s="4"/>
      <c r="C315" s="2"/>
      <c r="E315" s="2"/>
      <c r="F315" s="5"/>
      <c r="I315" s="2"/>
      <c r="J315" s="2" t="str">
        <f t="array" ref="J315">IFERROR(INDEX(Rules!$C$2:$C$100,MATCH(1,(Rules!$A$2:$A$100=C315)*(F315&lt;=Rules!$B$2:$B$100),0)),"L4 – CFO/CEO")</f>
        <v/>
      </c>
      <c r="K315" s="2" t="str">
        <f>IFERROR(VLOOKUP(IF(I315="",J315,I315),Escalation!$A$2:$C$10,2,FALSE),"")</f>
        <v/>
      </c>
      <c r="L315" s="2" t="str">
        <f>IFERROR(VLOOKUP(K315,Escalation!$A$2:$C$10,3,FALSE),"")</f>
        <v/>
      </c>
      <c r="M315" s="2"/>
      <c r="N315" s="4"/>
      <c r="Q315" s="4" t="str">
        <f t="shared" si="1"/>
        <v/>
      </c>
      <c r="R315" s="2" t="str">
        <f t="shared" si="2"/>
        <v/>
      </c>
    </row>
    <row r="316" ht="15.75" customHeight="1">
      <c r="A316" s="4"/>
      <c r="C316" s="2"/>
      <c r="E316" s="2"/>
      <c r="F316" s="5"/>
      <c r="I316" s="2"/>
      <c r="J316" s="2" t="str">
        <f t="array" ref="J316">IFERROR(INDEX(Rules!$C$2:$C$100,MATCH(1,(Rules!$A$2:$A$100=C316)*(F316&lt;=Rules!$B$2:$B$100),0)),"L4 – CFO/CEO")</f>
        <v/>
      </c>
      <c r="K316" s="2" t="str">
        <f>IFERROR(VLOOKUP(IF(I316="",J316,I316),Escalation!$A$2:$C$10,2,FALSE),"")</f>
        <v/>
      </c>
      <c r="L316" s="2" t="str">
        <f>IFERROR(VLOOKUP(K316,Escalation!$A$2:$C$10,3,FALSE),"")</f>
        <v/>
      </c>
      <c r="M316" s="2"/>
      <c r="N316" s="4"/>
      <c r="Q316" s="4" t="str">
        <f t="shared" si="1"/>
        <v/>
      </c>
      <c r="R316" s="2" t="str">
        <f t="shared" si="2"/>
        <v/>
      </c>
    </row>
    <row r="317" ht="15.75" customHeight="1">
      <c r="A317" s="4"/>
      <c r="C317" s="2"/>
      <c r="E317" s="2"/>
      <c r="F317" s="5"/>
      <c r="I317" s="2"/>
      <c r="J317" s="2" t="str">
        <f t="array" ref="J317">IFERROR(INDEX(Rules!$C$2:$C$100,MATCH(1,(Rules!$A$2:$A$100=C317)*(F317&lt;=Rules!$B$2:$B$100),0)),"L4 – CFO/CEO")</f>
        <v/>
      </c>
      <c r="K317" s="2" t="str">
        <f>IFERROR(VLOOKUP(IF(I317="",J317,I317),Escalation!$A$2:$C$10,2,FALSE),"")</f>
        <v/>
      </c>
      <c r="L317" s="2" t="str">
        <f>IFERROR(VLOOKUP(K317,Escalation!$A$2:$C$10,3,FALSE),"")</f>
        <v/>
      </c>
      <c r="M317" s="2"/>
      <c r="N317" s="4"/>
      <c r="Q317" s="4" t="str">
        <f t="shared" si="1"/>
        <v/>
      </c>
      <c r="R317" s="2" t="str">
        <f t="shared" si="2"/>
        <v/>
      </c>
    </row>
    <row r="318" ht="15.75" customHeight="1">
      <c r="A318" s="4"/>
      <c r="C318" s="2"/>
      <c r="E318" s="2"/>
      <c r="F318" s="5"/>
      <c r="I318" s="2"/>
      <c r="J318" s="2" t="str">
        <f t="array" ref="J318">IFERROR(INDEX(Rules!$C$2:$C$100,MATCH(1,(Rules!$A$2:$A$100=C318)*(F318&lt;=Rules!$B$2:$B$100),0)),"L4 – CFO/CEO")</f>
        <v/>
      </c>
      <c r="K318" s="2" t="str">
        <f>IFERROR(VLOOKUP(IF(I318="",J318,I318),Escalation!$A$2:$C$10,2,FALSE),"")</f>
        <v/>
      </c>
      <c r="L318" s="2" t="str">
        <f>IFERROR(VLOOKUP(K318,Escalation!$A$2:$C$10,3,FALSE),"")</f>
        <v/>
      </c>
      <c r="M318" s="2"/>
      <c r="N318" s="4"/>
      <c r="Q318" s="4" t="str">
        <f t="shared" si="1"/>
        <v/>
      </c>
      <c r="R318" s="2" t="str">
        <f t="shared" si="2"/>
        <v/>
      </c>
    </row>
    <row r="319" ht="15.75" customHeight="1">
      <c r="A319" s="4"/>
      <c r="C319" s="2"/>
      <c r="E319" s="2"/>
      <c r="F319" s="5"/>
      <c r="I319" s="2"/>
      <c r="J319" s="2" t="str">
        <f t="array" ref="J319">IFERROR(INDEX(Rules!$C$2:$C$100,MATCH(1,(Rules!$A$2:$A$100=C319)*(F319&lt;=Rules!$B$2:$B$100),0)),"L4 – CFO/CEO")</f>
        <v/>
      </c>
      <c r="K319" s="2" t="str">
        <f>IFERROR(VLOOKUP(IF(I319="",J319,I319),Escalation!$A$2:$C$10,2,FALSE),"")</f>
        <v/>
      </c>
      <c r="L319" s="2" t="str">
        <f>IFERROR(VLOOKUP(K319,Escalation!$A$2:$C$10,3,FALSE),"")</f>
        <v/>
      </c>
      <c r="M319" s="2"/>
      <c r="N319" s="4"/>
      <c r="Q319" s="4" t="str">
        <f t="shared" si="1"/>
        <v/>
      </c>
      <c r="R319" s="2" t="str">
        <f t="shared" si="2"/>
        <v/>
      </c>
    </row>
    <row r="320" ht="15.75" customHeight="1">
      <c r="A320" s="4"/>
      <c r="C320" s="2"/>
      <c r="E320" s="2"/>
      <c r="F320" s="5"/>
      <c r="I320" s="2"/>
      <c r="J320" s="2" t="str">
        <f t="array" ref="J320">IFERROR(INDEX(Rules!$C$2:$C$100,MATCH(1,(Rules!$A$2:$A$100=C320)*(F320&lt;=Rules!$B$2:$B$100),0)),"L4 – CFO/CEO")</f>
        <v/>
      </c>
      <c r="K320" s="2" t="str">
        <f>IFERROR(VLOOKUP(IF(I320="",J320,I320),Escalation!$A$2:$C$10,2,FALSE),"")</f>
        <v/>
      </c>
      <c r="L320" s="2" t="str">
        <f>IFERROR(VLOOKUP(K320,Escalation!$A$2:$C$10,3,FALSE),"")</f>
        <v/>
      </c>
      <c r="M320" s="2"/>
      <c r="N320" s="4"/>
      <c r="Q320" s="4" t="str">
        <f t="shared" si="1"/>
        <v/>
      </c>
      <c r="R320" s="2" t="str">
        <f t="shared" si="2"/>
        <v/>
      </c>
    </row>
    <row r="321" ht="15.75" customHeight="1">
      <c r="A321" s="4"/>
      <c r="C321" s="2"/>
      <c r="E321" s="2"/>
      <c r="F321" s="5"/>
      <c r="I321" s="2"/>
      <c r="J321" s="2" t="str">
        <f t="array" ref="J321">IFERROR(INDEX(Rules!$C$2:$C$100,MATCH(1,(Rules!$A$2:$A$100=C321)*(F321&lt;=Rules!$B$2:$B$100),0)),"L4 – CFO/CEO")</f>
        <v/>
      </c>
      <c r="K321" s="2" t="str">
        <f>IFERROR(VLOOKUP(IF(I321="",J321,I321),Escalation!$A$2:$C$10,2,FALSE),"")</f>
        <v/>
      </c>
      <c r="L321" s="2" t="str">
        <f>IFERROR(VLOOKUP(K321,Escalation!$A$2:$C$10,3,FALSE),"")</f>
        <v/>
      </c>
      <c r="M321" s="2"/>
      <c r="N321" s="4"/>
      <c r="Q321" s="4" t="str">
        <f t="shared" si="1"/>
        <v/>
      </c>
      <c r="R321" s="2" t="str">
        <f t="shared" si="2"/>
        <v/>
      </c>
    </row>
    <row r="322" ht="15.75" customHeight="1">
      <c r="A322" s="4"/>
      <c r="C322" s="2"/>
      <c r="E322" s="2"/>
      <c r="F322" s="5"/>
      <c r="I322" s="2"/>
      <c r="J322" s="2" t="str">
        <f t="array" ref="J322">IFERROR(INDEX(Rules!$C$2:$C$100,MATCH(1,(Rules!$A$2:$A$100=C322)*(F322&lt;=Rules!$B$2:$B$100),0)),"L4 – CFO/CEO")</f>
        <v/>
      </c>
      <c r="K322" s="2" t="str">
        <f>IFERROR(VLOOKUP(IF(I322="",J322,I322),Escalation!$A$2:$C$10,2,FALSE),"")</f>
        <v/>
      </c>
      <c r="L322" s="2" t="str">
        <f>IFERROR(VLOOKUP(K322,Escalation!$A$2:$C$10,3,FALSE),"")</f>
        <v/>
      </c>
      <c r="M322" s="2"/>
      <c r="N322" s="4"/>
      <c r="Q322" s="4" t="str">
        <f t="shared" si="1"/>
        <v/>
      </c>
      <c r="R322" s="2" t="str">
        <f t="shared" si="2"/>
        <v/>
      </c>
    </row>
    <row r="323" ht="15.75" customHeight="1">
      <c r="A323" s="4"/>
      <c r="C323" s="2"/>
      <c r="E323" s="2"/>
      <c r="F323" s="5"/>
      <c r="I323" s="2"/>
      <c r="J323" s="2" t="str">
        <f t="array" ref="J323">IFERROR(INDEX(Rules!$C$2:$C$100,MATCH(1,(Rules!$A$2:$A$100=C323)*(F323&lt;=Rules!$B$2:$B$100),0)),"L4 – CFO/CEO")</f>
        <v/>
      </c>
      <c r="K323" s="2" t="str">
        <f>IFERROR(VLOOKUP(IF(I323="",J323,I323),Escalation!$A$2:$C$10,2,FALSE),"")</f>
        <v/>
      </c>
      <c r="L323" s="2" t="str">
        <f>IFERROR(VLOOKUP(K323,Escalation!$A$2:$C$10,3,FALSE),"")</f>
        <v/>
      </c>
      <c r="M323" s="2"/>
      <c r="N323" s="4"/>
      <c r="Q323" s="4" t="str">
        <f t="shared" si="1"/>
        <v/>
      </c>
      <c r="R323" s="2" t="str">
        <f t="shared" si="2"/>
        <v/>
      </c>
    </row>
    <row r="324" ht="15.75" customHeight="1">
      <c r="A324" s="4"/>
      <c r="C324" s="2"/>
      <c r="E324" s="2"/>
      <c r="F324" s="5"/>
      <c r="I324" s="2"/>
      <c r="J324" s="2" t="str">
        <f t="array" ref="J324">IFERROR(INDEX(Rules!$C$2:$C$100,MATCH(1,(Rules!$A$2:$A$100=C324)*(F324&lt;=Rules!$B$2:$B$100),0)),"L4 – CFO/CEO")</f>
        <v/>
      </c>
      <c r="K324" s="2" t="str">
        <f>IFERROR(VLOOKUP(IF(I324="",J324,I324),Escalation!$A$2:$C$10,2,FALSE),"")</f>
        <v/>
      </c>
      <c r="L324" s="2" t="str">
        <f>IFERROR(VLOOKUP(K324,Escalation!$A$2:$C$10,3,FALSE),"")</f>
        <v/>
      </c>
      <c r="M324" s="2"/>
      <c r="N324" s="4"/>
      <c r="Q324" s="4" t="str">
        <f t="shared" si="1"/>
        <v/>
      </c>
      <c r="R324" s="2" t="str">
        <f t="shared" si="2"/>
        <v/>
      </c>
    </row>
    <row r="325" ht="15.75" customHeight="1">
      <c r="A325" s="4"/>
      <c r="C325" s="2"/>
      <c r="E325" s="2"/>
      <c r="F325" s="5"/>
      <c r="I325" s="2"/>
      <c r="J325" s="2" t="str">
        <f t="array" ref="J325">IFERROR(INDEX(Rules!$C$2:$C$100,MATCH(1,(Rules!$A$2:$A$100=C325)*(F325&lt;=Rules!$B$2:$B$100),0)),"L4 – CFO/CEO")</f>
        <v/>
      </c>
      <c r="K325" s="2" t="str">
        <f>IFERROR(VLOOKUP(IF(I325="",J325,I325),Escalation!$A$2:$C$10,2,FALSE),"")</f>
        <v/>
      </c>
      <c r="L325" s="2" t="str">
        <f>IFERROR(VLOOKUP(K325,Escalation!$A$2:$C$10,3,FALSE),"")</f>
        <v/>
      </c>
      <c r="M325" s="2"/>
      <c r="N325" s="4"/>
      <c r="Q325" s="4" t="str">
        <f t="shared" si="1"/>
        <v/>
      </c>
      <c r="R325" s="2" t="str">
        <f t="shared" si="2"/>
        <v/>
      </c>
    </row>
    <row r="326" ht="15.75" customHeight="1">
      <c r="A326" s="4"/>
      <c r="C326" s="2"/>
      <c r="E326" s="2"/>
      <c r="F326" s="5"/>
      <c r="I326" s="2"/>
      <c r="J326" s="2" t="str">
        <f t="array" ref="J326">IFERROR(INDEX(Rules!$C$2:$C$100,MATCH(1,(Rules!$A$2:$A$100=C326)*(F326&lt;=Rules!$B$2:$B$100),0)),"L4 – CFO/CEO")</f>
        <v/>
      </c>
      <c r="K326" s="2" t="str">
        <f>IFERROR(VLOOKUP(IF(I326="",J326,I326),Escalation!$A$2:$C$10,2,FALSE),"")</f>
        <v/>
      </c>
      <c r="L326" s="2" t="str">
        <f>IFERROR(VLOOKUP(K326,Escalation!$A$2:$C$10,3,FALSE),"")</f>
        <v/>
      </c>
      <c r="M326" s="2"/>
      <c r="N326" s="4"/>
      <c r="Q326" s="4" t="str">
        <f t="shared" si="1"/>
        <v/>
      </c>
      <c r="R326" s="2" t="str">
        <f t="shared" si="2"/>
        <v/>
      </c>
    </row>
    <row r="327" ht="15.75" customHeight="1">
      <c r="A327" s="4"/>
      <c r="C327" s="2"/>
      <c r="E327" s="2"/>
      <c r="F327" s="5"/>
      <c r="I327" s="2"/>
      <c r="J327" s="2" t="str">
        <f t="array" ref="J327">IFERROR(INDEX(Rules!$C$2:$C$100,MATCH(1,(Rules!$A$2:$A$100=C327)*(F327&lt;=Rules!$B$2:$B$100),0)),"L4 – CFO/CEO")</f>
        <v/>
      </c>
      <c r="K327" s="2" t="str">
        <f>IFERROR(VLOOKUP(IF(I327="",J327,I327),Escalation!$A$2:$C$10,2,FALSE),"")</f>
        <v/>
      </c>
      <c r="L327" s="2" t="str">
        <f>IFERROR(VLOOKUP(K327,Escalation!$A$2:$C$10,3,FALSE),"")</f>
        <v/>
      </c>
      <c r="M327" s="2"/>
      <c r="N327" s="4"/>
      <c r="Q327" s="4" t="str">
        <f t="shared" si="1"/>
        <v/>
      </c>
      <c r="R327" s="2" t="str">
        <f t="shared" si="2"/>
        <v/>
      </c>
    </row>
    <row r="328" ht="15.75" customHeight="1">
      <c r="A328" s="4"/>
      <c r="C328" s="2"/>
      <c r="E328" s="2"/>
      <c r="F328" s="5"/>
      <c r="I328" s="2"/>
      <c r="J328" s="2" t="str">
        <f t="array" ref="J328">IFERROR(INDEX(Rules!$C$2:$C$100,MATCH(1,(Rules!$A$2:$A$100=C328)*(F328&lt;=Rules!$B$2:$B$100),0)),"L4 – CFO/CEO")</f>
        <v/>
      </c>
      <c r="K328" s="2" t="str">
        <f>IFERROR(VLOOKUP(IF(I328="",J328,I328),Escalation!$A$2:$C$10,2,FALSE),"")</f>
        <v/>
      </c>
      <c r="L328" s="2" t="str">
        <f>IFERROR(VLOOKUP(K328,Escalation!$A$2:$C$10,3,FALSE),"")</f>
        <v/>
      </c>
      <c r="M328" s="2"/>
      <c r="N328" s="4"/>
      <c r="Q328" s="4" t="str">
        <f t="shared" si="1"/>
        <v/>
      </c>
      <c r="R328" s="2" t="str">
        <f t="shared" si="2"/>
        <v/>
      </c>
    </row>
    <row r="329" ht="15.75" customHeight="1">
      <c r="A329" s="4"/>
      <c r="C329" s="2"/>
      <c r="E329" s="2"/>
      <c r="F329" s="5"/>
      <c r="I329" s="2"/>
      <c r="J329" s="2" t="str">
        <f t="array" ref="J329">IFERROR(INDEX(Rules!$C$2:$C$100,MATCH(1,(Rules!$A$2:$A$100=C329)*(F329&lt;=Rules!$B$2:$B$100),0)),"L4 – CFO/CEO")</f>
        <v/>
      </c>
      <c r="K329" s="2" t="str">
        <f>IFERROR(VLOOKUP(IF(I329="",J329,I329),Escalation!$A$2:$C$10,2,FALSE),"")</f>
        <v/>
      </c>
      <c r="L329" s="2" t="str">
        <f>IFERROR(VLOOKUP(K329,Escalation!$A$2:$C$10,3,FALSE),"")</f>
        <v/>
      </c>
      <c r="M329" s="2"/>
      <c r="N329" s="4"/>
      <c r="Q329" s="4" t="str">
        <f t="shared" si="1"/>
        <v/>
      </c>
      <c r="R329" s="2" t="str">
        <f t="shared" si="2"/>
        <v/>
      </c>
    </row>
    <row r="330" ht="15.75" customHeight="1">
      <c r="A330" s="4"/>
      <c r="C330" s="2"/>
      <c r="E330" s="2"/>
      <c r="F330" s="5"/>
      <c r="I330" s="2"/>
      <c r="J330" s="2" t="str">
        <f t="array" ref="J330">IFERROR(INDEX(Rules!$C$2:$C$100,MATCH(1,(Rules!$A$2:$A$100=C330)*(F330&lt;=Rules!$B$2:$B$100),0)),"L4 – CFO/CEO")</f>
        <v/>
      </c>
      <c r="K330" s="2" t="str">
        <f>IFERROR(VLOOKUP(IF(I330="",J330,I330),Escalation!$A$2:$C$10,2,FALSE),"")</f>
        <v/>
      </c>
      <c r="L330" s="2" t="str">
        <f>IFERROR(VLOOKUP(K330,Escalation!$A$2:$C$10,3,FALSE),"")</f>
        <v/>
      </c>
      <c r="M330" s="2"/>
      <c r="N330" s="4"/>
      <c r="Q330" s="4" t="str">
        <f t="shared" si="1"/>
        <v/>
      </c>
      <c r="R330" s="2" t="str">
        <f t="shared" si="2"/>
        <v/>
      </c>
    </row>
    <row r="331" ht="15.75" customHeight="1">
      <c r="A331" s="4"/>
      <c r="C331" s="2"/>
      <c r="E331" s="2"/>
      <c r="F331" s="5"/>
      <c r="I331" s="2"/>
      <c r="J331" s="2" t="str">
        <f t="array" ref="J331">IFERROR(INDEX(Rules!$C$2:$C$100,MATCH(1,(Rules!$A$2:$A$100=C331)*(F331&lt;=Rules!$B$2:$B$100),0)),"L4 – CFO/CEO")</f>
        <v/>
      </c>
      <c r="K331" s="2" t="str">
        <f>IFERROR(VLOOKUP(IF(I331="",J331,I331),Escalation!$A$2:$C$10,2,FALSE),"")</f>
        <v/>
      </c>
      <c r="L331" s="2" t="str">
        <f>IFERROR(VLOOKUP(K331,Escalation!$A$2:$C$10,3,FALSE),"")</f>
        <v/>
      </c>
      <c r="M331" s="2"/>
      <c r="N331" s="4"/>
      <c r="Q331" s="4" t="str">
        <f t="shared" si="1"/>
        <v/>
      </c>
      <c r="R331" s="2" t="str">
        <f t="shared" si="2"/>
        <v/>
      </c>
    </row>
    <row r="332" ht="15.75" customHeight="1">
      <c r="A332" s="4"/>
      <c r="C332" s="2"/>
      <c r="E332" s="2"/>
      <c r="F332" s="5"/>
      <c r="I332" s="2"/>
      <c r="J332" s="2" t="str">
        <f t="array" ref="J332">IFERROR(INDEX(Rules!$C$2:$C$100,MATCH(1,(Rules!$A$2:$A$100=C332)*(F332&lt;=Rules!$B$2:$B$100),0)),"L4 – CFO/CEO")</f>
        <v/>
      </c>
      <c r="K332" s="2" t="str">
        <f>IFERROR(VLOOKUP(IF(I332="",J332,I332),Escalation!$A$2:$C$10,2,FALSE),"")</f>
        <v/>
      </c>
      <c r="L332" s="2" t="str">
        <f>IFERROR(VLOOKUP(K332,Escalation!$A$2:$C$10,3,FALSE),"")</f>
        <v/>
      </c>
      <c r="M332" s="2"/>
      <c r="N332" s="4"/>
      <c r="Q332" s="4" t="str">
        <f t="shared" si="1"/>
        <v/>
      </c>
      <c r="R332" s="2" t="str">
        <f t="shared" si="2"/>
        <v/>
      </c>
    </row>
    <row r="333" ht="15.75" customHeight="1">
      <c r="A333" s="4"/>
      <c r="C333" s="2"/>
      <c r="E333" s="2"/>
      <c r="F333" s="5"/>
      <c r="I333" s="2"/>
      <c r="J333" s="2" t="str">
        <f t="array" ref="J333">IFERROR(INDEX(Rules!$C$2:$C$100,MATCH(1,(Rules!$A$2:$A$100=C333)*(F333&lt;=Rules!$B$2:$B$100),0)),"L4 – CFO/CEO")</f>
        <v/>
      </c>
      <c r="K333" s="2" t="str">
        <f>IFERROR(VLOOKUP(IF(I333="",J333,I333),Escalation!$A$2:$C$10,2,FALSE),"")</f>
        <v/>
      </c>
      <c r="L333" s="2" t="str">
        <f>IFERROR(VLOOKUP(K333,Escalation!$A$2:$C$10,3,FALSE),"")</f>
        <v/>
      </c>
      <c r="M333" s="2"/>
      <c r="N333" s="4"/>
      <c r="Q333" s="4" t="str">
        <f t="shared" si="1"/>
        <v/>
      </c>
      <c r="R333" s="2" t="str">
        <f t="shared" si="2"/>
        <v/>
      </c>
    </row>
    <row r="334" ht="15.75" customHeight="1">
      <c r="A334" s="4"/>
      <c r="C334" s="2"/>
      <c r="E334" s="2"/>
      <c r="F334" s="5"/>
      <c r="I334" s="2"/>
      <c r="J334" s="2" t="str">
        <f t="array" ref="J334">IFERROR(INDEX(Rules!$C$2:$C$100,MATCH(1,(Rules!$A$2:$A$100=C334)*(F334&lt;=Rules!$B$2:$B$100),0)),"L4 – CFO/CEO")</f>
        <v/>
      </c>
      <c r="K334" s="2" t="str">
        <f>IFERROR(VLOOKUP(IF(I334="",J334,I334),Escalation!$A$2:$C$10,2,FALSE),"")</f>
        <v/>
      </c>
      <c r="L334" s="2" t="str">
        <f>IFERROR(VLOOKUP(K334,Escalation!$A$2:$C$10,3,FALSE),"")</f>
        <v/>
      </c>
      <c r="M334" s="2"/>
      <c r="N334" s="4"/>
      <c r="Q334" s="4" t="str">
        <f t="shared" si="1"/>
        <v/>
      </c>
      <c r="R334" s="2" t="str">
        <f t="shared" si="2"/>
        <v/>
      </c>
    </row>
    <row r="335" ht="15.75" customHeight="1">
      <c r="A335" s="4"/>
      <c r="C335" s="2"/>
      <c r="E335" s="2"/>
      <c r="F335" s="5"/>
      <c r="I335" s="2"/>
      <c r="J335" s="2" t="str">
        <f t="array" ref="J335">IFERROR(INDEX(Rules!$C$2:$C$100,MATCH(1,(Rules!$A$2:$A$100=C335)*(F335&lt;=Rules!$B$2:$B$100),0)),"L4 – CFO/CEO")</f>
        <v/>
      </c>
      <c r="K335" s="2" t="str">
        <f>IFERROR(VLOOKUP(IF(I335="",J335,I335),Escalation!$A$2:$C$10,2,FALSE),"")</f>
        <v/>
      </c>
      <c r="L335" s="2" t="str">
        <f>IFERROR(VLOOKUP(K335,Escalation!$A$2:$C$10,3,FALSE),"")</f>
        <v/>
      </c>
      <c r="M335" s="2"/>
      <c r="N335" s="4"/>
      <c r="Q335" s="4" t="str">
        <f t="shared" si="1"/>
        <v/>
      </c>
      <c r="R335" s="2" t="str">
        <f t="shared" si="2"/>
        <v/>
      </c>
    </row>
    <row r="336" ht="15.75" customHeight="1">
      <c r="A336" s="4"/>
      <c r="C336" s="2"/>
      <c r="E336" s="2"/>
      <c r="F336" s="5"/>
      <c r="I336" s="2"/>
      <c r="J336" s="2" t="str">
        <f t="array" ref="J336">IFERROR(INDEX(Rules!$C$2:$C$100,MATCH(1,(Rules!$A$2:$A$100=C336)*(F336&lt;=Rules!$B$2:$B$100),0)),"L4 – CFO/CEO")</f>
        <v/>
      </c>
      <c r="K336" s="2" t="str">
        <f>IFERROR(VLOOKUP(IF(I336="",J336,I336),Escalation!$A$2:$C$10,2,FALSE),"")</f>
        <v/>
      </c>
      <c r="L336" s="2" t="str">
        <f>IFERROR(VLOOKUP(K336,Escalation!$A$2:$C$10,3,FALSE),"")</f>
        <v/>
      </c>
      <c r="M336" s="2"/>
      <c r="N336" s="4"/>
      <c r="Q336" s="4" t="str">
        <f t="shared" si="1"/>
        <v/>
      </c>
      <c r="R336" s="2" t="str">
        <f t="shared" si="2"/>
        <v/>
      </c>
    </row>
    <row r="337" ht="15.75" customHeight="1">
      <c r="A337" s="4"/>
      <c r="C337" s="2"/>
      <c r="E337" s="2"/>
      <c r="F337" s="5"/>
      <c r="I337" s="2"/>
      <c r="J337" s="2" t="str">
        <f t="array" ref="J337">IFERROR(INDEX(Rules!$C$2:$C$100,MATCH(1,(Rules!$A$2:$A$100=C337)*(F337&lt;=Rules!$B$2:$B$100),0)),"L4 – CFO/CEO")</f>
        <v/>
      </c>
      <c r="K337" s="2" t="str">
        <f>IFERROR(VLOOKUP(IF(I337="",J337,I337),Escalation!$A$2:$C$10,2,FALSE),"")</f>
        <v/>
      </c>
      <c r="L337" s="2" t="str">
        <f>IFERROR(VLOOKUP(K337,Escalation!$A$2:$C$10,3,FALSE),"")</f>
        <v/>
      </c>
      <c r="M337" s="2"/>
      <c r="N337" s="4"/>
      <c r="Q337" s="4" t="str">
        <f t="shared" si="1"/>
        <v/>
      </c>
      <c r="R337" s="2" t="str">
        <f t="shared" si="2"/>
        <v/>
      </c>
    </row>
    <row r="338" ht="15.75" customHeight="1">
      <c r="A338" s="4"/>
      <c r="C338" s="2"/>
      <c r="E338" s="2"/>
      <c r="F338" s="5"/>
      <c r="I338" s="2"/>
      <c r="J338" s="2" t="str">
        <f t="array" ref="J338">IFERROR(INDEX(Rules!$C$2:$C$100,MATCH(1,(Rules!$A$2:$A$100=C338)*(F338&lt;=Rules!$B$2:$B$100),0)),"L4 – CFO/CEO")</f>
        <v/>
      </c>
      <c r="K338" s="2" t="str">
        <f>IFERROR(VLOOKUP(IF(I338="",J338,I338),Escalation!$A$2:$C$10,2,FALSE),"")</f>
        <v/>
      </c>
      <c r="L338" s="2" t="str">
        <f>IFERROR(VLOOKUP(K338,Escalation!$A$2:$C$10,3,FALSE),"")</f>
        <v/>
      </c>
      <c r="M338" s="2"/>
      <c r="N338" s="4"/>
      <c r="Q338" s="4" t="str">
        <f t="shared" si="1"/>
        <v/>
      </c>
      <c r="R338" s="2" t="str">
        <f t="shared" si="2"/>
        <v/>
      </c>
    </row>
    <row r="339" ht="15.75" customHeight="1">
      <c r="A339" s="4"/>
      <c r="C339" s="2"/>
      <c r="E339" s="2"/>
      <c r="F339" s="5"/>
      <c r="I339" s="2"/>
      <c r="J339" s="2" t="str">
        <f t="array" ref="J339">IFERROR(INDEX(Rules!$C$2:$C$100,MATCH(1,(Rules!$A$2:$A$100=C339)*(F339&lt;=Rules!$B$2:$B$100),0)),"L4 – CFO/CEO")</f>
        <v/>
      </c>
      <c r="K339" s="2" t="str">
        <f>IFERROR(VLOOKUP(IF(I339="",J339,I339),Escalation!$A$2:$C$10,2,FALSE),"")</f>
        <v/>
      </c>
      <c r="L339" s="2" t="str">
        <f>IFERROR(VLOOKUP(K339,Escalation!$A$2:$C$10,3,FALSE),"")</f>
        <v/>
      </c>
      <c r="M339" s="2"/>
      <c r="N339" s="4"/>
      <c r="Q339" s="4" t="str">
        <f t="shared" si="1"/>
        <v/>
      </c>
      <c r="R339" s="2" t="str">
        <f t="shared" si="2"/>
        <v/>
      </c>
    </row>
    <row r="340" ht="15.75" customHeight="1">
      <c r="A340" s="4"/>
      <c r="C340" s="2"/>
      <c r="E340" s="2"/>
      <c r="F340" s="5"/>
      <c r="I340" s="2"/>
      <c r="J340" s="2" t="str">
        <f t="array" ref="J340">IFERROR(INDEX(Rules!$C$2:$C$100,MATCH(1,(Rules!$A$2:$A$100=C340)*(F340&lt;=Rules!$B$2:$B$100),0)),"L4 – CFO/CEO")</f>
        <v/>
      </c>
      <c r="K340" s="2" t="str">
        <f>IFERROR(VLOOKUP(IF(I340="",J340,I340),Escalation!$A$2:$C$10,2,FALSE),"")</f>
        <v/>
      </c>
      <c r="L340" s="2" t="str">
        <f>IFERROR(VLOOKUP(K340,Escalation!$A$2:$C$10,3,FALSE),"")</f>
        <v/>
      </c>
      <c r="M340" s="2"/>
      <c r="N340" s="4"/>
      <c r="Q340" s="4" t="str">
        <f t="shared" si="1"/>
        <v/>
      </c>
      <c r="R340" s="2" t="str">
        <f t="shared" si="2"/>
        <v/>
      </c>
    </row>
    <row r="341" ht="15.75" customHeight="1">
      <c r="A341" s="4"/>
      <c r="C341" s="2"/>
      <c r="E341" s="2"/>
      <c r="F341" s="5"/>
      <c r="I341" s="2"/>
      <c r="J341" s="2" t="str">
        <f t="array" ref="J341">IFERROR(INDEX(Rules!$C$2:$C$100,MATCH(1,(Rules!$A$2:$A$100=C341)*(F341&lt;=Rules!$B$2:$B$100),0)),"L4 – CFO/CEO")</f>
        <v/>
      </c>
      <c r="K341" s="2" t="str">
        <f>IFERROR(VLOOKUP(IF(I341="",J341,I341),Escalation!$A$2:$C$10,2,FALSE),"")</f>
        <v/>
      </c>
      <c r="L341" s="2" t="str">
        <f>IFERROR(VLOOKUP(K341,Escalation!$A$2:$C$10,3,FALSE),"")</f>
        <v/>
      </c>
      <c r="M341" s="2"/>
      <c r="N341" s="4"/>
      <c r="Q341" s="4" t="str">
        <f t="shared" si="1"/>
        <v/>
      </c>
      <c r="R341" s="2" t="str">
        <f t="shared" si="2"/>
        <v/>
      </c>
    </row>
    <row r="342" ht="15.75" customHeight="1">
      <c r="A342" s="4"/>
      <c r="C342" s="2"/>
      <c r="E342" s="2"/>
      <c r="F342" s="5"/>
      <c r="I342" s="2"/>
      <c r="J342" s="2" t="str">
        <f t="array" ref="J342">IFERROR(INDEX(Rules!$C$2:$C$100,MATCH(1,(Rules!$A$2:$A$100=C342)*(F342&lt;=Rules!$B$2:$B$100),0)),"L4 – CFO/CEO")</f>
        <v/>
      </c>
      <c r="K342" s="2" t="str">
        <f>IFERROR(VLOOKUP(IF(I342="",J342,I342),Escalation!$A$2:$C$10,2,FALSE),"")</f>
        <v/>
      </c>
      <c r="L342" s="2" t="str">
        <f>IFERROR(VLOOKUP(K342,Escalation!$A$2:$C$10,3,FALSE),"")</f>
        <v/>
      </c>
      <c r="M342" s="2"/>
      <c r="N342" s="4"/>
      <c r="Q342" s="4" t="str">
        <f t="shared" si="1"/>
        <v/>
      </c>
      <c r="R342" s="2" t="str">
        <f t="shared" si="2"/>
        <v/>
      </c>
    </row>
    <row r="343" ht="15.75" customHeight="1">
      <c r="A343" s="4"/>
      <c r="C343" s="2"/>
      <c r="E343" s="2"/>
      <c r="F343" s="5"/>
      <c r="I343" s="2"/>
      <c r="J343" s="2" t="str">
        <f t="array" ref="J343">IFERROR(INDEX(Rules!$C$2:$C$100,MATCH(1,(Rules!$A$2:$A$100=C343)*(F343&lt;=Rules!$B$2:$B$100),0)),"L4 – CFO/CEO")</f>
        <v/>
      </c>
      <c r="K343" s="2" t="str">
        <f>IFERROR(VLOOKUP(IF(I343="",J343,I343),Escalation!$A$2:$C$10,2,FALSE),"")</f>
        <v/>
      </c>
      <c r="L343" s="2" t="str">
        <f>IFERROR(VLOOKUP(K343,Escalation!$A$2:$C$10,3,FALSE),"")</f>
        <v/>
      </c>
      <c r="M343" s="2"/>
      <c r="N343" s="4"/>
      <c r="Q343" s="4" t="str">
        <f t="shared" si="1"/>
        <v/>
      </c>
      <c r="R343" s="2" t="str">
        <f t="shared" si="2"/>
        <v/>
      </c>
    </row>
    <row r="344" ht="15.75" customHeight="1">
      <c r="A344" s="4"/>
      <c r="C344" s="2"/>
      <c r="E344" s="2"/>
      <c r="F344" s="5"/>
      <c r="I344" s="2"/>
      <c r="J344" s="2" t="str">
        <f t="array" ref="J344">IFERROR(INDEX(Rules!$C$2:$C$100,MATCH(1,(Rules!$A$2:$A$100=C344)*(F344&lt;=Rules!$B$2:$B$100),0)),"L4 – CFO/CEO")</f>
        <v/>
      </c>
      <c r="K344" s="2" t="str">
        <f>IFERROR(VLOOKUP(IF(I344="",J344,I344),Escalation!$A$2:$C$10,2,FALSE),"")</f>
        <v/>
      </c>
      <c r="L344" s="2" t="str">
        <f>IFERROR(VLOOKUP(K344,Escalation!$A$2:$C$10,3,FALSE),"")</f>
        <v/>
      </c>
      <c r="M344" s="2"/>
      <c r="N344" s="4"/>
      <c r="Q344" s="4" t="str">
        <f t="shared" si="1"/>
        <v/>
      </c>
      <c r="R344" s="2" t="str">
        <f t="shared" si="2"/>
        <v/>
      </c>
    </row>
    <row r="345" ht="15.75" customHeight="1">
      <c r="A345" s="4"/>
      <c r="C345" s="2"/>
      <c r="E345" s="2"/>
      <c r="F345" s="5"/>
      <c r="I345" s="2"/>
      <c r="J345" s="2" t="str">
        <f t="array" ref="J345">IFERROR(INDEX(Rules!$C$2:$C$100,MATCH(1,(Rules!$A$2:$A$100=C345)*(F345&lt;=Rules!$B$2:$B$100),0)),"L4 – CFO/CEO")</f>
        <v/>
      </c>
      <c r="K345" s="2" t="str">
        <f>IFERROR(VLOOKUP(IF(I345="",J345,I345),Escalation!$A$2:$C$10,2,FALSE),"")</f>
        <v/>
      </c>
      <c r="L345" s="2" t="str">
        <f>IFERROR(VLOOKUP(K345,Escalation!$A$2:$C$10,3,FALSE),"")</f>
        <v/>
      </c>
      <c r="M345" s="2"/>
      <c r="N345" s="4"/>
      <c r="Q345" s="4" t="str">
        <f t="shared" si="1"/>
        <v/>
      </c>
      <c r="R345" s="2" t="str">
        <f t="shared" si="2"/>
        <v/>
      </c>
    </row>
    <row r="346" ht="15.75" customHeight="1">
      <c r="A346" s="4"/>
      <c r="C346" s="2"/>
      <c r="E346" s="2"/>
      <c r="F346" s="5"/>
      <c r="I346" s="2"/>
      <c r="J346" s="2" t="str">
        <f t="array" ref="J346">IFERROR(INDEX(Rules!$C$2:$C$100,MATCH(1,(Rules!$A$2:$A$100=C346)*(F346&lt;=Rules!$B$2:$B$100),0)),"L4 – CFO/CEO")</f>
        <v/>
      </c>
      <c r="K346" s="2" t="str">
        <f>IFERROR(VLOOKUP(IF(I346="",J346,I346),Escalation!$A$2:$C$10,2,FALSE),"")</f>
        <v/>
      </c>
      <c r="L346" s="2" t="str">
        <f>IFERROR(VLOOKUP(K346,Escalation!$A$2:$C$10,3,FALSE),"")</f>
        <v/>
      </c>
      <c r="M346" s="2"/>
      <c r="N346" s="4"/>
      <c r="Q346" s="4" t="str">
        <f t="shared" si="1"/>
        <v/>
      </c>
      <c r="R346" s="2" t="str">
        <f t="shared" si="2"/>
        <v/>
      </c>
    </row>
    <row r="347" ht="15.75" customHeight="1">
      <c r="A347" s="4"/>
      <c r="C347" s="2"/>
      <c r="E347" s="2"/>
      <c r="F347" s="5"/>
      <c r="I347" s="2"/>
      <c r="J347" s="2" t="str">
        <f t="array" ref="J347">IFERROR(INDEX(Rules!$C$2:$C$100,MATCH(1,(Rules!$A$2:$A$100=C347)*(F347&lt;=Rules!$B$2:$B$100),0)),"L4 – CFO/CEO")</f>
        <v/>
      </c>
      <c r="K347" s="2" t="str">
        <f>IFERROR(VLOOKUP(IF(I347="",J347,I347),Escalation!$A$2:$C$10,2,FALSE),"")</f>
        <v/>
      </c>
      <c r="L347" s="2" t="str">
        <f>IFERROR(VLOOKUP(K347,Escalation!$A$2:$C$10,3,FALSE),"")</f>
        <v/>
      </c>
      <c r="M347" s="2"/>
      <c r="N347" s="4"/>
      <c r="Q347" s="4" t="str">
        <f t="shared" si="1"/>
        <v/>
      </c>
      <c r="R347" s="2" t="str">
        <f t="shared" si="2"/>
        <v/>
      </c>
    </row>
    <row r="348" ht="15.75" customHeight="1">
      <c r="A348" s="4"/>
      <c r="C348" s="2"/>
      <c r="E348" s="2"/>
      <c r="F348" s="5"/>
      <c r="I348" s="2"/>
      <c r="J348" s="2" t="str">
        <f t="array" ref="J348">IFERROR(INDEX(Rules!$C$2:$C$100,MATCH(1,(Rules!$A$2:$A$100=C348)*(F348&lt;=Rules!$B$2:$B$100),0)),"L4 – CFO/CEO")</f>
        <v/>
      </c>
      <c r="K348" s="2" t="str">
        <f>IFERROR(VLOOKUP(IF(I348="",J348,I348),Escalation!$A$2:$C$10,2,FALSE),"")</f>
        <v/>
      </c>
      <c r="L348" s="2" t="str">
        <f>IFERROR(VLOOKUP(K348,Escalation!$A$2:$C$10,3,FALSE),"")</f>
        <v/>
      </c>
      <c r="M348" s="2"/>
      <c r="N348" s="4"/>
      <c r="Q348" s="4" t="str">
        <f t="shared" si="1"/>
        <v/>
      </c>
      <c r="R348" s="2" t="str">
        <f t="shared" si="2"/>
        <v/>
      </c>
    </row>
    <row r="349" ht="15.75" customHeight="1">
      <c r="A349" s="4"/>
      <c r="C349" s="2"/>
      <c r="E349" s="2"/>
      <c r="F349" s="5"/>
      <c r="I349" s="2"/>
      <c r="J349" s="2" t="str">
        <f t="array" ref="J349">IFERROR(INDEX(Rules!$C$2:$C$100,MATCH(1,(Rules!$A$2:$A$100=C349)*(F349&lt;=Rules!$B$2:$B$100),0)),"L4 – CFO/CEO")</f>
        <v/>
      </c>
      <c r="K349" s="2" t="str">
        <f>IFERROR(VLOOKUP(IF(I349="",J349,I349),Escalation!$A$2:$C$10,2,FALSE),"")</f>
        <v/>
      </c>
      <c r="L349" s="2" t="str">
        <f>IFERROR(VLOOKUP(K349,Escalation!$A$2:$C$10,3,FALSE),"")</f>
        <v/>
      </c>
      <c r="M349" s="2"/>
      <c r="N349" s="4"/>
      <c r="Q349" s="4" t="str">
        <f t="shared" si="1"/>
        <v/>
      </c>
      <c r="R349" s="2" t="str">
        <f t="shared" si="2"/>
        <v/>
      </c>
    </row>
    <row r="350" ht="15.75" customHeight="1">
      <c r="A350" s="4"/>
      <c r="C350" s="2"/>
      <c r="E350" s="2"/>
      <c r="F350" s="5"/>
      <c r="I350" s="2"/>
      <c r="J350" s="2" t="str">
        <f t="array" ref="J350">IFERROR(INDEX(Rules!$C$2:$C$100,MATCH(1,(Rules!$A$2:$A$100=C350)*(F350&lt;=Rules!$B$2:$B$100),0)),"L4 – CFO/CEO")</f>
        <v/>
      </c>
      <c r="K350" s="2" t="str">
        <f>IFERROR(VLOOKUP(IF(I350="",J350,I350),Escalation!$A$2:$C$10,2,FALSE),"")</f>
        <v/>
      </c>
      <c r="L350" s="2" t="str">
        <f>IFERROR(VLOOKUP(K350,Escalation!$A$2:$C$10,3,FALSE),"")</f>
        <v/>
      </c>
      <c r="M350" s="2"/>
      <c r="N350" s="4"/>
      <c r="Q350" s="4" t="str">
        <f t="shared" si="1"/>
        <v/>
      </c>
      <c r="R350" s="2" t="str">
        <f t="shared" si="2"/>
        <v/>
      </c>
    </row>
    <row r="351" ht="15.75" customHeight="1">
      <c r="A351" s="4"/>
      <c r="C351" s="2"/>
      <c r="E351" s="2"/>
      <c r="F351" s="5"/>
      <c r="I351" s="2"/>
      <c r="J351" s="2" t="str">
        <f t="array" ref="J351">IFERROR(INDEX(Rules!$C$2:$C$100,MATCH(1,(Rules!$A$2:$A$100=C351)*(F351&lt;=Rules!$B$2:$B$100),0)),"L4 – CFO/CEO")</f>
        <v/>
      </c>
      <c r="K351" s="2" t="str">
        <f>IFERROR(VLOOKUP(IF(I351="",J351,I351),Escalation!$A$2:$C$10,2,FALSE),"")</f>
        <v/>
      </c>
      <c r="L351" s="2" t="str">
        <f>IFERROR(VLOOKUP(K351,Escalation!$A$2:$C$10,3,FALSE),"")</f>
        <v/>
      </c>
      <c r="M351" s="2"/>
      <c r="N351" s="4"/>
      <c r="Q351" s="4" t="str">
        <f t="shared" si="1"/>
        <v/>
      </c>
      <c r="R351" s="2" t="str">
        <f t="shared" si="2"/>
        <v/>
      </c>
    </row>
    <row r="352" ht="15.75" customHeight="1">
      <c r="A352" s="4"/>
      <c r="C352" s="2"/>
      <c r="E352" s="2"/>
      <c r="F352" s="5"/>
      <c r="I352" s="2"/>
      <c r="J352" s="2" t="str">
        <f t="array" ref="J352">IFERROR(INDEX(Rules!$C$2:$C$100,MATCH(1,(Rules!$A$2:$A$100=C352)*(F352&lt;=Rules!$B$2:$B$100),0)),"L4 – CFO/CEO")</f>
        <v/>
      </c>
      <c r="K352" s="2" t="str">
        <f>IFERROR(VLOOKUP(IF(I352="",J352,I352),Escalation!$A$2:$C$10,2,FALSE),"")</f>
        <v/>
      </c>
      <c r="L352" s="2" t="str">
        <f>IFERROR(VLOOKUP(K352,Escalation!$A$2:$C$10,3,FALSE),"")</f>
        <v/>
      </c>
      <c r="M352" s="2"/>
      <c r="N352" s="4"/>
      <c r="Q352" s="4" t="str">
        <f t="shared" si="1"/>
        <v/>
      </c>
      <c r="R352" s="2" t="str">
        <f t="shared" si="2"/>
        <v/>
      </c>
    </row>
    <row r="353" ht="15.75" customHeight="1">
      <c r="A353" s="4"/>
      <c r="C353" s="2"/>
      <c r="E353" s="2"/>
      <c r="F353" s="5"/>
      <c r="I353" s="2"/>
      <c r="J353" s="2" t="str">
        <f t="array" ref="J353">IFERROR(INDEX(Rules!$C$2:$C$100,MATCH(1,(Rules!$A$2:$A$100=C353)*(F353&lt;=Rules!$B$2:$B$100),0)),"L4 – CFO/CEO")</f>
        <v/>
      </c>
      <c r="K353" s="2" t="str">
        <f>IFERROR(VLOOKUP(IF(I353="",J353,I353),Escalation!$A$2:$C$10,2,FALSE),"")</f>
        <v/>
      </c>
      <c r="L353" s="2" t="str">
        <f>IFERROR(VLOOKUP(K353,Escalation!$A$2:$C$10,3,FALSE),"")</f>
        <v/>
      </c>
      <c r="M353" s="2"/>
      <c r="N353" s="4"/>
      <c r="Q353" s="4" t="str">
        <f t="shared" si="1"/>
        <v/>
      </c>
      <c r="R353" s="2" t="str">
        <f t="shared" si="2"/>
        <v/>
      </c>
    </row>
    <row r="354" ht="15.75" customHeight="1">
      <c r="A354" s="4"/>
      <c r="C354" s="2"/>
      <c r="E354" s="2"/>
      <c r="F354" s="5"/>
      <c r="I354" s="2"/>
      <c r="J354" s="2" t="str">
        <f t="array" ref="J354">IFERROR(INDEX(Rules!$C$2:$C$100,MATCH(1,(Rules!$A$2:$A$100=C354)*(F354&lt;=Rules!$B$2:$B$100),0)),"L4 – CFO/CEO")</f>
        <v/>
      </c>
      <c r="K354" s="2" t="str">
        <f>IFERROR(VLOOKUP(IF(I354="",J354,I354),Escalation!$A$2:$C$10,2,FALSE),"")</f>
        <v/>
      </c>
      <c r="L354" s="2" t="str">
        <f>IFERROR(VLOOKUP(K354,Escalation!$A$2:$C$10,3,FALSE),"")</f>
        <v/>
      </c>
      <c r="M354" s="2"/>
      <c r="N354" s="4"/>
      <c r="Q354" s="4" t="str">
        <f t="shared" si="1"/>
        <v/>
      </c>
      <c r="R354" s="2" t="str">
        <f t="shared" si="2"/>
        <v/>
      </c>
    </row>
    <row r="355" ht="15.75" customHeight="1">
      <c r="A355" s="4"/>
      <c r="C355" s="2"/>
      <c r="E355" s="2"/>
      <c r="F355" s="5"/>
      <c r="I355" s="2"/>
      <c r="J355" s="2" t="str">
        <f t="array" ref="J355">IFERROR(INDEX(Rules!$C$2:$C$100,MATCH(1,(Rules!$A$2:$A$100=C355)*(F355&lt;=Rules!$B$2:$B$100),0)),"L4 – CFO/CEO")</f>
        <v/>
      </c>
      <c r="K355" s="2" t="str">
        <f>IFERROR(VLOOKUP(IF(I355="",J355,I355),Escalation!$A$2:$C$10,2,FALSE),"")</f>
        <v/>
      </c>
      <c r="L355" s="2" t="str">
        <f>IFERROR(VLOOKUP(K355,Escalation!$A$2:$C$10,3,FALSE),"")</f>
        <v/>
      </c>
      <c r="M355" s="2"/>
      <c r="N355" s="4"/>
      <c r="Q355" s="4" t="str">
        <f t="shared" si="1"/>
        <v/>
      </c>
      <c r="R355" s="2" t="str">
        <f t="shared" si="2"/>
        <v/>
      </c>
    </row>
    <row r="356" ht="15.75" customHeight="1">
      <c r="A356" s="4"/>
      <c r="C356" s="2"/>
      <c r="E356" s="2"/>
      <c r="F356" s="5"/>
      <c r="I356" s="2"/>
      <c r="J356" s="2" t="str">
        <f t="array" ref="J356">IFERROR(INDEX(Rules!$C$2:$C$100,MATCH(1,(Rules!$A$2:$A$100=C356)*(F356&lt;=Rules!$B$2:$B$100),0)),"L4 – CFO/CEO")</f>
        <v/>
      </c>
      <c r="K356" s="2" t="str">
        <f>IFERROR(VLOOKUP(IF(I356="",J356,I356),Escalation!$A$2:$C$10,2,FALSE),"")</f>
        <v/>
      </c>
      <c r="L356" s="2" t="str">
        <f>IFERROR(VLOOKUP(K356,Escalation!$A$2:$C$10,3,FALSE),"")</f>
        <v/>
      </c>
      <c r="M356" s="2"/>
      <c r="N356" s="4"/>
      <c r="Q356" s="4" t="str">
        <f t="shared" si="1"/>
        <v/>
      </c>
      <c r="R356" s="2" t="str">
        <f t="shared" si="2"/>
        <v/>
      </c>
    </row>
    <row r="357" ht="15.75" customHeight="1">
      <c r="A357" s="4"/>
      <c r="C357" s="2"/>
      <c r="E357" s="2"/>
      <c r="F357" s="5"/>
      <c r="I357" s="2"/>
      <c r="J357" s="2" t="str">
        <f t="array" ref="J357">IFERROR(INDEX(Rules!$C$2:$C$100,MATCH(1,(Rules!$A$2:$A$100=C357)*(F357&lt;=Rules!$B$2:$B$100),0)),"L4 – CFO/CEO")</f>
        <v/>
      </c>
      <c r="K357" s="2" t="str">
        <f>IFERROR(VLOOKUP(IF(I357="",J357,I357),Escalation!$A$2:$C$10,2,FALSE),"")</f>
        <v/>
      </c>
      <c r="L357" s="2" t="str">
        <f>IFERROR(VLOOKUP(K357,Escalation!$A$2:$C$10,3,FALSE),"")</f>
        <v/>
      </c>
      <c r="M357" s="2"/>
      <c r="N357" s="4"/>
      <c r="Q357" s="4" t="str">
        <f t="shared" si="1"/>
        <v/>
      </c>
      <c r="R357" s="2" t="str">
        <f t="shared" si="2"/>
        <v/>
      </c>
    </row>
    <row r="358" ht="15.75" customHeight="1">
      <c r="A358" s="4"/>
      <c r="C358" s="2"/>
      <c r="E358" s="2"/>
      <c r="F358" s="5"/>
      <c r="I358" s="2"/>
      <c r="J358" s="2" t="str">
        <f t="array" ref="J358">IFERROR(INDEX(Rules!$C$2:$C$100,MATCH(1,(Rules!$A$2:$A$100=C358)*(F358&lt;=Rules!$B$2:$B$100),0)),"L4 – CFO/CEO")</f>
        <v/>
      </c>
      <c r="K358" s="2" t="str">
        <f>IFERROR(VLOOKUP(IF(I358="",J358,I358),Escalation!$A$2:$C$10,2,FALSE),"")</f>
        <v/>
      </c>
      <c r="L358" s="2" t="str">
        <f>IFERROR(VLOOKUP(K358,Escalation!$A$2:$C$10,3,FALSE),"")</f>
        <v/>
      </c>
      <c r="M358" s="2"/>
      <c r="N358" s="4"/>
      <c r="Q358" s="4" t="str">
        <f t="shared" si="1"/>
        <v/>
      </c>
      <c r="R358" s="2" t="str">
        <f t="shared" si="2"/>
        <v/>
      </c>
    </row>
    <row r="359" ht="15.75" customHeight="1">
      <c r="A359" s="4"/>
      <c r="C359" s="2"/>
      <c r="E359" s="2"/>
      <c r="F359" s="5"/>
      <c r="I359" s="2"/>
      <c r="J359" s="2" t="str">
        <f t="array" ref="J359">IFERROR(INDEX(Rules!$C$2:$C$100,MATCH(1,(Rules!$A$2:$A$100=C359)*(F359&lt;=Rules!$B$2:$B$100),0)),"L4 – CFO/CEO")</f>
        <v/>
      </c>
      <c r="K359" s="2" t="str">
        <f>IFERROR(VLOOKUP(IF(I359="",J359,I359),Escalation!$A$2:$C$10,2,FALSE),"")</f>
        <v/>
      </c>
      <c r="L359" s="2" t="str">
        <f>IFERROR(VLOOKUP(K359,Escalation!$A$2:$C$10,3,FALSE),"")</f>
        <v/>
      </c>
      <c r="M359" s="2"/>
      <c r="N359" s="4"/>
      <c r="Q359" s="4" t="str">
        <f t="shared" si="1"/>
        <v/>
      </c>
      <c r="R359" s="2" t="str">
        <f t="shared" si="2"/>
        <v/>
      </c>
    </row>
    <row r="360" ht="15.75" customHeight="1">
      <c r="A360" s="4"/>
      <c r="C360" s="2"/>
      <c r="E360" s="2"/>
      <c r="F360" s="5"/>
      <c r="I360" s="2"/>
      <c r="J360" s="2" t="str">
        <f t="array" ref="J360">IFERROR(INDEX(Rules!$C$2:$C$100,MATCH(1,(Rules!$A$2:$A$100=C360)*(F360&lt;=Rules!$B$2:$B$100),0)),"L4 – CFO/CEO")</f>
        <v/>
      </c>
      <c r="K360" s="2" t="str">
        <f>IFERROR(VLOOKUP(IF(I360="",J360,I360),Escalation!$A$2:$C$10,2,FALSE),"")</f>
        <v/>
      </c>
      <c r="L360" s="2" t="str">
        <f>IFERROR(VLOOKUP(K360,Escalation!$A$2:$C$10,3,FALSE),"")</f>
        <v/>
      </c>
      <c r="M360" s="2"/>
      <c r="N360" s="4"/>
      <c r="Q360" s="4" t="str">
        <f t="shared" si="1"/>
        <v/>
      </c>
      <c r="R360" s="2" t="str">
        <f t="shared" si="2"/>
        <v/>
      </c>
    </row>
    <row r="361" ht="15.75" customHeight="1">
      <c r="A361" s="4"/>
      <c r="C361" s="2"/>
      <c r="E361" s="2"/>
      <c r="F361" s="5"/>
      <c r="I361" s="2"/>
      <c r="J361" s="2" t="str">
        <f t="array" ref="J361">IFERROR(INDEX(Rules!$C$2:$C$100,MATCH(1,(Rules!$A$2:$A$100=C361)*(F361&lt;=Rules!$B$2:$B$100),0)),"L4 – CFO/CEO")</f>
        <v/>
      </c>
      <c r="K361" s="2" t="str">
        <f>IFERROR(VLOOKUP(IF(I361="",J361,I361),Escalation!$A$2:$C$10,2,FALSE),"")</f>
        <v/>
      </c>
      <c r="L361" s="2" t="str">
        <f>IFERROR(VLOOKUP(K361,Escalation!$A$2:$C$10,3,FALSE),"")</f>
        <v/>
      </c>
      <c r="M361" s="2"/>
      <c r="N361" s="4"/>
      <c r="Q361" s="4" t="str">
        <f t="shared" si="1"/>
        <v/>
      </c>
      <c r="R361" s="2" t="str">
        <f t="shared" si="2"/>
        <v/>
      </c>
    </row>
    <row r="362" ht="15.75" customHeight="1">
      <c r="A362" s="4"/>
      <c r="C362" s="2"/>
      <c r="E362" s="2"/>
      <c r="F362" s="5"/>
      <c r="I362" s="2"/>
      <c r="J362" s="2" t="str">
        <f t="array" ref="J362">IFERROR(INDEX(Rules!$C$2:$C$100,MATCH(1,(Rules!$A$2:$A$100=C362)*(F362&lt;=Rules!$B$2:$B$100),0)),"L4 – CFO/CEO")</f>
        <v/>
      </c>
      <c r="K362" s="2" t="str">
        <f>IFERROR(VLOOKUP(IF(I362="",J362,I362),Escalation!$A$2:$C$10,2,FALSE),"")</f>
        <v/>
      </c>
      <c r="L362" s="2" t="str">
        <f>IFERROR(VLOOKUP(K362,Escalation!$A$2:$C$10,3,FALSE),"")</f>
        <v/>
      </c>
      <c r="M362" s="2"/>
      <c r="N362" s="4"/>
      <c r="Q362" s="4" t="str">
        <f t="shared" si="1"/>
        <v/>
      </c>
      <c r="R362" s="2" t="str">
        <f t="shared" si="2"/>
        <v/>
      </c>
    </row>
    <row r="363" ht="15.75" customHeight="1">
      <c r="A363" s="4"/>
      <c r="C363" s="2"/>
      <c r="E363" s="2"/>
      <c r="F363" s="5"/>
      <c r="I363" s="2"/>
      <c r="J363" s="2" t="str">
        <f t="array" ref="J363">IFERROR(INDEX(Rules!$C$2:$C$100,MATCH(1,(Rules!$A$2:$A$100=C363)*(F363&lt;=Rules!$B$2:$B$100),0)),"L4 – CFO/CEO")</f>
        <v/>
      </c>
      <c r="K363" s="2" t="str">
        <f>IFERROR(VLOOKUP(IF(I363="",J363,I363),Escalation!$A$2:$C$10,2,FALSE),"")</f>
        <v/>
      </c>
      <c r="L363" s="2" t="str">
        <f>IFERROR(VLOOKUP(K363,Escalation!$A$2:$C$10,3,FALSE),"")</f>
        <v/>
      </c>
      <c r="M363" s="2"/>
      <c r="N363" s="4"/>
      <c r="Q363" s="4" t="str">
        <f t="shared" si="1"/>
        <v/>
      </c>
      <c r="R363" s="2" t="str">
        <f t="shared" si="2"/>
        <v/>
      </c>
    </row>
    <row r="364" ht="15.75" customHeight="1">
      <c r="A364" s="4"/>
      <c r="C364" s="2"/>
      <c r="E364" s="2"/>
      <c r="F364" s="5"/>
      <c r="I364" s="2"/>
      <c r="J364" s="2" t="str">
        <f t="array" ref="J364">IFERROR(INDEX(Rules!$C$2:$C$100,MATCH(1,(Rules!$A$2:$A$100=C364)*(F364&lt;=Rules!$B$2:$B$100),0)),"L4 – CFO/CEO")</f>
        <v/>
      </c>
      <c r="K364" s="2" t="str">
        <f>IFERROR(VLOOKUP(IF(I364="",J364,I364),Escalation!$A$2:$C$10,2,FALSE),"")</f>
        <v/>
      </c>
      <c r="L364" s="2" t="str">
        <f>IFERROR(VLOOKUP(K364,Escalation!$A$2:$C$10,3,FALSE),"")</f>
        <v/>
      </c>
      <c r="M364" s="2"/>
      <c r="N364" s="4"/>
      <c r="Q364" s="4" t="str">
        <f t="shared" si="1"/>
        <v/>
      </c>
      <c r="R364" s="2" t="str">
        <f t="shared" si="2"/>
        <v/>
      </c>
    </row>
    <row r="365" ht="15.75" customHeight="1">
      <c r="A365" s="4"/>
      <c r="C365" s="2"/>
      <c r="E365" s="2"/>
      <c r="F365" s="5"/>
      <c r="I365" s="2"/>
      <c r="J365" s="2" t="str">
        <f t="array" ref="J365">IFERROR(INDEX(Rules!$C$2:$C$100,MATCH(1,(Rules!$A$2:$A$100=C365)*(F365&lt;=Rules!$B$2:$B$100),0)),"L4 – CFO/CEO")</f>
        <v/>
      </c>
      <c r="K365" s="2" t="str">
        <f>IFERROR(VLOOKUP(IF(I365="",J365,I365),Escalation!$A$2:$C$10,2,FALSE),"")</f>
        <v/>
      </c>
      <c r="L365" s="2" t="str">
        <f>IFERROR(VLOOKUP(K365,Escalation!$A$2:$C$10,3,FALSE),"")</f>
        <v/>
      </c>
      <c r="M365" s="2"/>
      <c r="N365" s="4"/>
      <c r="Q365" s="4" t="str">
        <f t="shared" si="1"/>
        <v/>
      </c>
      <c r="R365" s="2" t="str">
        <f t="shared" si="2"/>
        <v/>
      </c>
    </row>
    <row r="366" ht="15.75" customHeight="1">
      <c r="A366" s="4"/>
      <c r="C366" s="2"/>
      <c r="E366" s="2"/>
      <c r="F366" s="5"/>
      <c r="I366" s="2"/>
      <c r="J366" s="2" t="str">
        <f t="array" ref="J366">IFERROR(INDEX(Rules!$C$2:$C$100,MATCH(1,(Rules!$A$2:$A$100=C366)*(F366&lt;=Rules!$B$2:$B$100),0)),"L4 – CFO/CEO")</f>
        <v/>
      </c>
      <c r="K366" s="2" t="str">
        <f>IFERROR(VLOOKUP(IF(I366="",J366,I366),Escalation!$A$2:$C$10,2,FALSE),"")</f>
        <v/>
      </c>
      <c r="L366" s="2" t="str">
        <f>IFERROR(VLOOKUP(K366,Escalation!$A$2:$C$10,3,FALSE),"")</f>
        <v/>
      </c>
      <c r="M366" s="2"/>
      <c r="N366" s="4"/>
      <c r="Q366" s="4" t="str">
        <f t="shared" si="1"/>
        <v/>
      </c>
      <c r="R366" s="2" t="str">
        <f t="shared" si="2"/>
        <v/>
      </c>
    </row>
    <row r="367" ht="15.75" customHeight="1">
      <c r="A367" s="4"/>
      <c r="C367" s="2"/>
      <c r="E367" s="2"/>
      <c r="F367" s="5"/>
      <c r="I367" s="2"/>
      <c r="J367" s="2" t="str">
        <f t="array" ref="J367">IFERROR(INDEX(Rules!$C$2:$C$100,MATCH(1,(Rules!$A$2:$A$100=C367)*(F367&lt;=Rules!$B$2:$B$100),0)),"L4 – CFO/CEO")</f>
        <v/>
      </c>
      <c r="K367" s="2" t="str">
        <f>IFERROR(VLOOKUP(IF(I367="",J367,I367),Escalation!$A$2:$C$10,2,FALSE),"")</f>
        <v/>
      </c>
      <c r="L367" s="2" t="str">
        <f>IFERROR(VLOOKUP(K367,Escalation!$A$2:$C$10,3,FALSE),"")</f>
        <v/>
      </c>
      <c r="M367" s="2"/>
      <c r="N367" s="4"/>
      <c r="Q367" s="4" t="str">
        <f t="shared" si="1"/>
        <v/>
      </c>
      <c r="R367" s="2" t="str">
        <f t="shared" si="2"/>
        <v/>
      </c>
    </row>
    <row r="368" ht="15.75" customHeight="1">
      <c r="A368" s="4"/>
      <c r="C368" s="2"/>
      <c r="E368" s="2"/>
      <c r="F368" s="5"/>
      <c r="I368" s="2"/>
      <c r="J368" s="2" t="str">
        <f t="array" ref="J368">IFERROR(INDEX(Rules!$C$2:$C$100,MATCH(1,(Rules!$A$2:$A$100=C368)*(F368&lt;=Rules!$B$2:$B$100),0)),"L4 – CFO/CEO")</f>
        <v/>
      </c>
      <c r="K368" s="2" t="str">
        <f>IFERROR(VLOOKUP(IF(I368="",J368,I368),Escalation!$A$2:$C$10,2,FALSE),"")</f>
        <v/>
      </c>
      <c r="L368" s="2" t="str">
        <f>IFERROR(VLOOKUP(K368,Escalation!$A$2:$C$10,3,FALSE),"")</f>
        <v/>
      </c>
      <c r="M368" s="2"/>
      <c r="N368" s="4"/>
      <c r="Q368" s="4" t="str">
        <f t="shared" si="1"/>
        <v/>
      </c>
      <c r="R368" s="2" t="str">
        <f t="shared" si="2"/>
        <v/>
      </c>
    </row>
    <row r="369" ht="15.75" customHeight="1">
      <c r="A369" s="4"/>
      <c r="C369" s="2"/>
      <c r="E369" s="2"/>
      <c r="F369" s="5"/>
      <c r="I369" s="2"/>
      <c r="J369" s="2" t="str">
        <f t="array" ref="J369">IFERROR(INDEX(Rules!$C$2:$C$100,MATCH(1,(Rules!$A$2:$A$100=C369)*(F369&lt;=Rules!$B$2:$B$100),0)),"L4 – CFO/CEO")</f>
        <v/>
      </c>
      <c r="K369" s="2" t="str">
        <f>IFERROR(VLOOKUP(IF(I369="",J369,I369),Escalation!$A$2:$C$10,2,FALSE),"")</f>
        <v/>
      </c>
      <c r="L369" s="2" t="str">
        <f>IFERROR(VLOOKUP(K369,Escalation!$A$2:$C$10,3,FALSE),"")</f>
        <v/>
      </c>
      <c r="M369" s="2"/>
      <c r="N369" s="4"/>
      <c r="Q369" s="4" t="str">
        <f t="shared" si="1"/>
        <v/>
      </c>
      <c r="R369" s="2" t="str">
        <f t="shared" si="2"/>
        <v/>
      </c>
    </row>
    <row r="370" ht="15.75" customHeight="1">
      <c r="A370" s="4"/>
      <c r="C370" s="2"/>
      <c r="E370" s="2"/>
      <c r="F370" s="5"/>
      <c r="I370" s="2"/>
      <c r="J370" s="2" t="str">
        <f t="array" ref="J370">IFERROR(INDEX(Rules!$C$2:$C$100,MATCH(1,(Rules!$A$2:$A$100=C370)*(F370&lt;=Rules!$B$2:$B$100),0)),"L4 – CFO/CEO")</f>
        <v/>
      </c>
      <c r="K370" s="2" t="str">
        <f>IFERROR(VLOOKUP(IF(I370="",J370,I370),Escalation!$A$2:$C$10,2,FALSE),"")</f>
        <v/>
      </c>
      <c r="L370" s="2" t="str">
        <f>IFERROR(VLOOKUP(K370,Escalation!$A$2:$C$10,3,FALSE),"")</f>
        <v/>
      </c>
      <c r="M370" s="2"/>
      <c r="N370" s="4"/>
      <c r="Q370" s="4" t="str">
        <f t="shared" si="1"/>
        <v/>
      </c>
      <c r="R370" s="2" t="str">
        <f t="shared" si="2"/>
        <v/>
      </c>
    </row>
    <row r="371" ht="15.75" customHeight="1">
      <c r="A371" s="4"/>
      <c r="C371" s="2"/>
      <c r="E371" s="2"/>
      <c r="F371" s="5"/>
      <c r="I371" s="2"/>
      <c r="J371" s="2" t="str">
        <f t="array" ref="J371">IFERROR(INDEX(Rules!$C$2:$C$100,MATCH(1,(Rules!$A$2:$A$100=C371)*(F371&lt;=Rules!$B$2:$B$100),0)),"L4 – CFO/CEO")</f>
        <v/>
      </c>
      <c r="K371" s="2" t="str">
        <f>IFERROR(VLOOKUP(IF(I371="",J371,I371),Escalation!$A$2:$C$10,2,FALSE),"")</f>
        <v/>
      </c>
      <c r="L371" s="2" t="str">
        <f>IFERROR(VLOOKUP(K371,Escalation!$A$2:$C$10,3,FALSE),"")</f>
        <v/>
      </c>
      <c r="M371" s="2"/>
      <c r="N371" s="4"/>
      <c r="Q371" s="4" t="str">
        <f t="shared" si="1"/>
        <v/>
      </c>
      <c r="R371" s="2" t="str">
        <f t="shared" si="2"/>
        <v/>
      </c>
    </row>
    <row r="372" ht="15.75" customHeight="1">
      <c r="A372" s="4"/>
      <c r="C372" s="2"/>
      <c r="E372" s="2"/>
      <c r="F372" s="5"/>
      <c r="I372" s="2"/>
      <c r="J372" s="2" t="str">
        <f t="array" ref="J372">IFERROR(INDEX(Rules!$C$2:$C$100,MATCH(1,(Rules!$A$2:$A$100=C372)*(F372&lt;=Rules!$B$2:$B$100),0)),"L4 – CFO/CEO")</f>
        <v/>
      </c>
      <c r="K372" s="2" t="str">
        <f>IFERROR(VLOOKUP(IF(I372="",J372,I372),Escalation!$A$2:$C$10,2,FALSE),"")</f>
        <v/>
      </c>
      <c r="L372" s="2" t="str">
        <f>IFERROR(VLOOKUP(K372,Escalation!$A$2:$C$10,3,FALSE),"")</f>
        <v/>
      </c>
      <c r="M372" s="2"/>
      <c r="N372" s="4"/>
      <c r="Q372" s="4" t="str">
        <f t="shared" si="1"/>
        <v/>
      </c>
      <c r="R372" s="2" t="str">
        <f t="shared" si="2"/>
        <v/>
      </c>
    </row>
    <row r="373" ht="15.75" customHeight="1">
      <c r="A373" s="4"/>
      <c r="C373" s="2"/>
      <c r="E373" s="2"/>
      <c r="F373" s="5"/>
      <c r="I373" s="2"/>
      <c r="J373" s="2" t="str">
        <f t="array" ref="J373">IFERROR(INDEX(Rules!$C$2:$C$100,MATCH(1,(Rules!$A$2:$A$100=C373)*(F373&lt;=Rules!$B$2:$B$100),0)),"L4 – CFO/CEO")</f>
        <v/>
      </c>
      <c r="K373" s="2" t="str">
        <f>IFERROR(VLOOKUP(IF(I373="",J373,I373),Escalation!$A$2:$C$10,2,FALSE),"")</f>
        <v/>
      </c>
      <c r="L373" s="2" t="str">
        <f>IFERROR(VLOOKUP(K373,Escalation!$A$2:$C$10,3,FALSE),"")</f>
        <v/>
      </c>
      <c r="M373" s="2"/>
      <c r="N373" s="4"/>
      <c r="Q373" s="4" t="str">
        <f t="shared" si="1"/>
        <v/>
      </c>
      <c r="R373" s="2" t="str">
        <f t="shared" si="2"/>
        <v/>
      </c>
    </row>
    <row r="374" ht="15.75" customHeight="1">
      <c r="A374" s="4"/>
      <c r="C374" s="2"/>
      <c r="E374" s="2"/>
      <c r="F374" s="5"/>
      <c r="I374" s="2"/>
      <c r="J374" s="2" t="str">
        <f t="array" ref="J374">IFERROR(INDEX(Rules!$C$2:$C$100,MATCH(1,(Rules!$A$2:$A$100=C374)*(F374&lt;=Rules!$B$2:$B$100),0)),"L4 – CFO/CEO")</f>
        <v/>
      </c>
      <c r="K374" s="2" t="str">
        <f>IFERROR(VLOOKUP(IF(I374="",J374,I374),Escalation!$A$2:$C$10,2,FALSE),"")</f>
        <v/>
      </c>
      <c r="L374" s="2" t="str">
        <f>IFERROR(VLOOKUP(K374,Escalation!$A$2:$C$10,3,FALSE),"")</f>
        <v/>
      </c>
      <c r="M374" s="2"/>
      <c r="N374" s="4"/>
      <c r="Q374" s="4" t="str">
        <f t="shared" si="1"/>
        <v/>
      </c>
      <c r="R374" s="2" t="str">
        <f t="shared" si="2"/>
        <v/>
      </c>
    </row>
    <row r="375" ht="15.75" customHeight="1">
      <c r="A375" s="4"/>
      <c r="C375" s="2"/>
      <c r="E375" s="2"/>
      <c r="F375" s="5"/>
      <c r="I375" s="2"/>
      <c r="J375" s="2" t="str">
        <f t="array" ref="J375">IFERROR(INDEX(Rules!$C$2:$C$100,MATCH(1,(Rules!$A$2:$A$100=C375)*(F375&lt;=Rules!$B$2:$B$100),0)),"L4 – CFO/CEO")</f>
        <v/>
      </c>
      <c r="K375" s="2" t="str">
        <f>IFERROR(VLOOKUP(IF(I375="",J375,I375),Escalation!$A$2:$C$10,2,FALSE),"")</f>
        <v/>
      </c>
      <c r="L375" s="2" t="str">
        <f>IFERROR(VLOOKUP(K375,Escalation!$A$2:$C$10,3,FALSE),"")</f>
        <v/>
      </c>
      <c r="M375" s="2"/>
      <c r="N375" s="4"/>
      <c r="Q375" s="4" t="str">
        <f t="shared" si="1"/>
        <v/>
      </c>
      <c r="R375" s="2" t="str">
        <f t="shared" si="2"/>
        <v/>
      </c>
    </row>
    <row r="376" ht="15.75" customHeight="1">
      <c r="A376" s="4"/>
      <c r="C376" s="2"/>
      <c r="E376" s="2"/>
      <c r="F376" s="5"/>
      <c r="I376" s="2"/>
      <c r="J376" s="2" t="str">
        <f t="array" ref="J376">IFERROR(INDEX(Rules!$C$2:$C$100,MATCH(1,(Rules!$A$2:$A$100=C376)*(F376&lt;=Rules!$B$2:$B$100),0)),"L4 – CFO/CEO")</f>
        <v/>
      </c>
      <c r="K376" s="2" t="str">
        <f>IFERROR(VLOOKUP(IF(I376="",J376,I376),Escalation!$A$2:$C$10,2,FALSE),"")</f>
        <v/>
      </c>
      <c r="L376" s="2" t="str">
        <f>IFERROR(VLOOKUP(K376,Escalation!$A$2:$C$10,3,FALSE),"")</f>
        <v/>
      </c>
      <c r="M376" s="2"/>
      <c r="N376" s="4"/>
      <c r="Q376" s="4" t="str">
        <f t="shared" si="1"/>
        <v/>
      </c>
      <c r="R376" s="2" t="str">
        <f t="shared" si="2"/>
        <v/>
      </c>
    </row>
    <row r="377" ht="15.75" customHeight="1">
      <c r="A377" s="4"/>
      <c r="C377" s="2"/>
      <c r="E377" s="2"/>
      <c r="F377" s="5"/>
      <c r="I377" s="2"/>
      <c r="J377" s="2" t="str">
        <f t="array" ref="J377">IFERROR(INDEX(Rules!$C$2:$C$100,MATCH(1,(Rules!$A$2:$A$100=C377)*(F377&lt;=Rules!$B$2:$B$100),0)),"L4 – CFO/CEO")</f>
        <v/>
      </c>
      <c r="K377" s="2" t="str">
        <f>IFERROR(VLOOKUP(IF(I377="",J377,I377),Escalation!$A$2:$C$10,2,FALSE),"")</f>
        <v/>
      </c>
      <c r="L377" s="2" t="str">
        <f>IFERROR(VLOOKUP(K377,Escalation!$A$2:$C$10,3,FALSE),"")</f>
        <v/>
      </c>
      <c r="M377" s="2"/>
      <c r="N377" s="4"/>
      <c r="Q377" s="4" t="str">
        <f t="shared" si="1"/>
        <v/>
      </c>
      <c r="R377" s="2" t="str">
        <f t="shared" si="2"/>
        <v/>
      </c>
    </row>
    <row r="378" ht="15.75" customHeight="1">
      <c r="A378" s="4"/>
      <c r="C378" s="2"/>
      <c r="E378" s="2"/>
      <c r="F378" s="5"/>
      <c r="I378" s="2"/>
      <c r="J378" s="2" t="str">
        <f t="array" ref="J378">IFERROR(INDEX(Rules!$C$2:$C$100,MATCH(1,(Rules!$A$2:$A$100=C378)*(F378&lt;=Rules!$B$2:$B$100),0)),"L4 – CFO/CEO")</f>
        <v/>
      </c>
      <c r="K378" s="2" t="str">
        <f>IFERROR(VLOOKUP(IF(I378="",J378,I378),Escalation!$A$2:$C$10,2,FALSE),"")</f>
        <v/>
      </c>
      <c r="L378" s="2" t="str">
        <f>IFERROR(VLOOKUP(K378,Escalation!$A$2:$C$10,3,FALSE),"")</f>
        <v/>
      </c>
      <c r="M378" s="2"/>
      <c r="N378" s="4"/>
      <c r="Q378" s="4" t="str">
        <f t="shared" si="1"/>
        <v/>
      </c>
      <c r="R378" s="2" t="str">
        <f t="shared" si="2"/>
        <v/>
      </c>
    </row>
    <row r="379" ht="15.75" customHeight="1">
      <c r="A379" s="4"/>
      <c r="C379" s="2"/>
      <c r="E379" s="2"/>
      <c r="F379" s="5"/>
      <c r="I379" s="2"/>
      <c r="J379" s="2" t="str">
        <f t="array" ref="J379">IFERROR(INDEX(Rules!$C$2:$C$100,MATCH(1,(Rules!$A$2:$A$100=C379)*(F379&lt;=Rules!$B$2:$B$100),0)),"L4 – CFO/CEO")</f>
        <v/>
      </c>
      <c r="K379" s="2" t="str">
        <f>IFERROR(VLOOKUP(IF(I379="",J379,I379),Escalation!$A$2:$C$10,2,FALSE),"")</f>
        <v/>
      </c>
      <c r="L379" s="2" t="str">
        <f>IFERROR(VLOOKUP(K379,Escalation!$A$2:$C$10,3,FALSE),"")</f>
        <v/>
      </c>
      <c r="M379" s="2"/>
      <c r="N379" s="4"/>
      <c r="Q379" s="4" t="str">
        <f t="shared" si="1"/>
        <v/>
      </c>
      <c r="R379" s="2" t="str">
        <f t="shared" si="2"/>
        <v/>
      </c>
    </row>
    <row r="380" ht="15.75" customHeight="1">
      <c r="A380" s="4"/>
      <c r="C380" s="2"/>
      <c r="E380" s="2"/>
      <c r="F380" s="5"/>
      <c r="I380" s="2"/>
      <c r="J380" s="2" t="str">
        <f t="array" ref="J380">IFERROR(INDEX(Rules!$C$2:$C$100,MATCH(1,(Rules!$A$2:$A$100=C380)*(F380&lt;=Rules!$B$2:$B$100),0)),"L4 – CFO/CEO")</f>
        <v/>
      </c>
      <c r="K380" s="2" t="str">
        <f>IFERROR(VLOOKUP(IF(I380="",J380,I380),Escalation!$A$2:$C$10,2,FALSE),"")</f>
        <v/>
      </c>
      <c r="L380" s="2" t="str">
        <f>IFERROR(VLOOKUP(K380,Escalation!$A$2:$C$10,3,FALSE),"")</f>
        <v/>
      </c>
      <c r="M380" s="2"/>
      <c r="N380" s="4"/>
      <c r="Q380" s="4" t="str">
        <f t="shared" si="1"/>
        <v/>
      </c>
      <c r="R380" s="2" t="str">
        <f t="shared" si="2"/>
        <v/>
      </c>
    </row>
    <row r="381" ht="15.75" customHeight="1">
      <c r="A381" s="4"/>
      <c r="C381" s="2"/>
      <c r="E381" s="2"/>
      <c r="F381" s="5"/>
      <c r="I381" s="2"/>
      <c r="J381" s="2" t="str">
        <f t="array" ref="J381">IFERROR(INDEX(Rules!$C$2:$C$100,MATCH(1,(Rules!$A$2:$A$100=C381)*(F381&lt;=Rules!$B$2:$B$100),0)),"L4 – CFO/CEO")</f>
        <v/>
      </c>
      <c r="K381" s="2" t="str">
        <f>IFERROR(VLOOKUP(IF(I381="",J381,I381),Escalation!$A$2:$C$10,2,FALSE),"")</f>
        <v/>
      </c>
      <c r="L381" s="2" t="str">
        <f>IFERROR(VLOOKUP(K381,Escalation!$A$2:$C$10,3,FALSE),"")</f>
        <v/>
      </c>
      <c r="M381" s="2"/>
      <c r="N381" s="4"/>
      <c r="Q381" s="4" t="str">
        <f t="shared" si="1"/>
        <v/>
      </c>
      <c r="R381" s="2" t="str">
        <f t="shared" si="2"/>
        <v/>
      </c>
    </row>
    <row r="382" ht="15.75" customHeight="1">
      <c r="A382" s="4"/>
      <c r="C382" s="2"/>
      <c r="E382" s="2"/>
      <c r="F382" s="5"/>
      <c r="I382" s="2"/>
      <c r="J382" s="2" t="str">
        <f t="array" ref="J382">IFERROR(INDEX(Rules!$C$2:$C$100,MATCH(1,(Rules!$A$2:$A$100=C382)*(F382&lt;=Rules!$B$2:$B$100),0)),"L4 – CFO/CEO")</f>
        <v/>
      </c>
      <c r="K382" s="2" t="str">
        <f>IFERROR(VLOOKUP(IF(I382="",J382,I382),Escalation!$A$2:$C$10,2,FALSE),"")</f>
        <v/>
      </c>
      <c r="L382" s="2" t="str">
        <f>IFERROR(VLOOKUP(K382,Escalation!$A$2:$C$10,3,FALSE),"")</f>
        <v/>
      </c>
      <c r="M382" s="2"/>
      <c r="N382" s="4"/>
      <c r="Q382" s="4" t="str">
        <f t="shared" si="1"/>
        <v/>
      </c>
      <c r="R382" s="2" t="str">
        <f t="shared" si="2"/>
        <v/>
      </c>
    </row>
    <row r="383" ht="15.75" customHeight="1">
      <c r="A383" s="4"/>
      <c r="C383" s="2"/>
      <c r="E383" s="2"/>
      <c r="F383" s="5"/>
      <c r="I383" s="2"/>
      <c r="J383" s="2" t="str">
        <f t="array" ref="J383">IFERROR(INDEX(Rules!$C$2:$C$100,MATCH(1,(Rules!$A$2:$A$100=C383)*(F383&lt;=Rules!$B$2:$B$100),0)),"L4 – CFO/CEO")</f>
        <v/>
      </c>
      <c r="K383" s="2" t="str">
        <f>IFERROR(VLOOKUP(IF(I383="",J383,I383),Escalation!$A$2:$C$10,2,FALSE),"")</f>
        <v/>
      </c>
      <c r="L383" s="2" t="str">
        <f>IFERROR(VLOOKUP(K383,Escalation!$A$2:$C$10,3,FALSE),"")</f>
        <v/>
      </c>
      <c r="M383" s="2"/>
      <c r="N383" s="4"/>
      <c r="Q383" s="4" t="str">
        <f t="shared" si="1"/>
        <v/>
      </c>
      <c r="R383" s="2" t="str">
        <f t="shared" si="2"/>
        <v/>
      </c>
    </row>
    <row r="384" ht="15.75" customHeight="1">
      <c r="A384" s="4"/>
      <c r="C384" s="2"/>
      <c r="E384" s="2"/>
      <c r="F384" s="5"/>
      <c r="I384" s="2"/>
      <c r="J384" s="2" t="str">
        <f t="array" ref="J384">IFERROR(INDEX(Rules!$C$2:$C$100,MATCH(1,(Rules!$A$2:$A$100=C384)*(F384&lt;=Rules!$B$2:$B$100),0)),"L4 – CFO/CEO")</f>
        <v/>
      </c>
      <c r="K384" s="2" t="str">
        <f>IFERROR(VLOOKUP(IF(I384="",J384,I384),Escalation!$A$2:$C$10,2,FALSE),"")</f>
        <v/>
      </c>
      <c r="L384" s="2" t="str">
        <f>IFERROR(VLOOKUP(K384,Escalation!$A$2:$C$10,3,FALSE),"")</f>
        <v/>
      </c>
      <c r="M384" s="2"/>
      <c r="N384" s="4"/>
      <c r="Q384" s="4" t="str">
        <f t="shared" si="1"/>
        <v/>
      </c>
      <c r="R384" s="2" t="str">
        <f t="shared" si="2"/>
        <v/>
      </c>
    </row>
    <row r="385" ht="15.75" customHeight="1">
      <c r="A385" s="4"/>
      <c r="C385" s="2"/>
      <c r="E385" s="2"/>
      <c r="F385" s="5"/>
      <c r="I385" s="2"/>
      <c r="J385" s="2" t="str">
        <f t="array" ref="J385">IFERROR(INDEX(Rules!$C$2:$C$100,MATCH(1,(Rules!$A$2:$A$100=C385)*(F385&lt;=Rules!$B$2:$B$100),0)),"L4 – CFO/CEO")</f>
        <v/>
      </c>
      <c r="K385" s="2" t="str">
        <f>IFERROR(VLOOKUP(IF(I385="",J385,I385),Escalation!$A$2:$C$10,2,FALSE),"")</f>
        <v/>
      </c>
      <c r="L385" s="2" t="str">
        <f>IFERROR(VLOOKUP(K385,Escalation!$A$2:$C$10,3,FALSE),"")</f>
        <v/>
      </c>
      <c r="M385" s="2"/>
      <c r="N385" s="4"/>
      <c r="Q385" s="4" t="str">
        <f t="shared" si="1"/>
        <v/>
      </c>
      <c r="R385" s="2" t="str">
        <f t="shared" si="2"/>
        <v/>
      </c>
    </row>
    <row r="386" ht="15.75" customHeight="1">
      <c r="A386" s="4"/>
      <c r="C386" s="2"/>
      <c r="E386" s="2"/>
      <c r="F386" s="5"/>
      <c r="I386" s="2"/>
      <c r="J386" s="2" t="str">
        <f t="array" ref="J386">IFERROR(INDEX(Rules!$C$2:$C$100,MATCH(1,(Rules!$A$2:$A$100=C386)*(F386&lt;=Rules!$B$2:$B$100),0)),"L4 – CFO/CEO")</f>
        <v/>
      </c>
      <c r="K386" s="2" t="str">
        <f>IFERROR(VLOOKUP(IF(I386="",J386,I386),Escalation!$A$2:$C$10,2,FALSE),"")</f>
        <v/>
      </c>
      <c r="L386" s="2" t="str">
        <f>IFERROR(VLOOKUP(K386,Escalation!$A$2:$C$10,3,FALSE),"")</f>
        <v/>
      </c>
      <c r="M386" s="2"/>
      <c r="N386" s="4"/>
      <c r="Q386" s="4" t="str">
        <f t="shared" si="1"/>
        <v/>
      </c>
      <c r="R386" s="2" t="str">
        <f t="shared" si="2"/>
        <v/>
      </c>
    </row>
    <row r="387" ht="15.75" customHeight="1">
      <c r="A387" s="4"/>
      <c r="C387" s="2"/>
      <c r="E387" s="2"/>
      <c r="F387" s="5"/>
      <c r="I387" s="2"/>
      <c r="J387" s="2" t="str">
        <f t="array" ref="J387">IFERROR(INDEX(Rules!$C$2:$C$100,MATCH(1,(Rules!$A$2:$A$100=C387)*(F387&lt;=Rules!$B$2:$B$100),0)),"L4 – CFO/CEO")</f>
        <v/>
      </c>
      <c r="K387" s="2" t="str">
        <f>IFERROR(VLOOKUP(IF(I387="",J387,I387),Escalation!$A$2:$C$10,2,FALSE),"")</f>
        <v/>
      </c>
      <c r="L387" s="2" t="str">
        <f>IFERROR(VLOOKUP(K387,Escalation!$A$2:$C$10,3,FALSE),"")</f>
        <v/>
      </c>
      <c r="M387" s="2"/>
      <c r="N387" s="4"/>
      <c r="Q387" s="4" t="str">
        <f t="shared" si="1"/>
        <v/>
      </c>
      <c r="R387" s="2" t="str">
        <f t="shared" si="2"/>
        <v/>
      </c>
    </row>
    <row r="388" ht="15.75" customHeight="1">
      <c r="A388" s="4"/>
      <c r="C388" s="2"/>
      <c r="E388" s="2"/>
      <c r="F388" s="5"/>
      <c r="I388" s="2"/>
      <c r="J388" s="2" t="str">
        <f t="array" ref="J388">IFERROR(INDEX(Rules!$C$2:$C$100,MATCH(1,(Rules!$A$2:$A$100=C388)*(F388&lt;=Rules!$B$2:$B$100),0)),"L4 – CFO/CEO")</f>
        <v/>
      </c>
      <c r="K388" s="2" t="str">
        <f>IFERROR(VLOOKUP(IF(I388="",J388,I388),Escalation!$A$2:$C$10,2,FALSE),"")</f>
        <v/>
      </c>
      <c r="L388" s="2" t="str">
        <f>IFERROR(VLOOKUP(K388,Escalation!$A$2:$C$10,3,FALSE),"")</f>
        <v/>
      </c>
      <c r="M388" s="2"/>
      <c r="N388" s="4"/>
      <c r="Q388" s="4" t="str">
        <f t="shared" si="1"/>
        <v/>
      </c>
      <c r="R388" s="2" t="str">
        <f t="shared" si="2"/>
        <v/>
      </c>
    </row>
    <row r="389" ht="15.75" customHeight="1">
      <c r="A389" s="4"/>
      <c r="C389" s="2"/>
      <c r="E389" s="2"/>
      <c r="F389" s="5"/>
      <c r="I389" s="2"/>
      <c r="J389" s="2" t="str">
        <f t="array" ref="J389">IFERROR(INDEX(Rules!$C$2:$C$100,MATCH(1,(Rules!$A$2:$A$100=C389)*(F389&lt;=Rules!$B$2:$B$100),0)),"L4 – CFO/CEO")</f>
        <v/>
      </c>
      <c r="K389" s="2" t="str">
        <f>IFERROR(VLOOKUP(IF(I389="",J389,I389),Escalation!$A$2:$C$10,2,FALSE),"")</f>
        <v/>
      </c>
      <c r="L389" s="2" t="str">
        <f>IFERROR(VLOOKUP(K389,Escalation!$A$2:$C$10,3,FALSE),"")</f>
        <v/>
      </c>
      <c r="M389" s="2"/>
      <c r="N389" s="4"/>
      <c r="Q389" s="4" t="str">
        <f t="shared" si="1"/>
        <v/>
      </c>
      <c r="R389" s="2" t="str">
        <f t="shared" si="2"/>
        <v/>
      </c>
    </row>
    <row r="390" ht="15.75" customHeight="1">
      <c r="A390" s="4"/>
      <c r="C390" s="2"/>
      <c r="E390" s="2"/>
      <c r="F390" s="5"/>
      <c r="I390" s="2"/>
      <c r="J390" s="2" t="str">
        <f t="array" ref="J390">IFERROR(INDEX(Rules!$C$2:$C$100,MATCH(1,(Rules!$A$2:$A$100=C390)*(F390&lt;=Rules!$B$2:$B$100),0)),"L4 – CFO/CEO")</f>
        <v/>
      </c>
      <c r="K390" s="2" t="str">
        <f>IFERROR(VLOOKUP(IF(I390="",J390,I390),Escalation!$A$2:$C$10,2,FALSE),"")</f>
        <v/>
      </c>
      <c r="L390" s="2" t="str">
        <f>IFERROR(VLOOKUP(K390,Escalation!$A$2:$C$10,3,FALSE),"")</f>
        <v/>
      </c>
      <c r="M390" s="2"/>
      <c r="N390" s="4"/>
      <c r="Q390" s="4" t="str">
        <f t="shared" si="1"/>
        <v/>
      </c>
      <c r="R390" s="2" t="str">
        <f t="shared" si="2"/>
        <v/>
      </c>
    </row>
    <row r="391" ht="15.75" customHeight="1">
      <c r="A391" s="4"/>
      <c r="C391" s="2"/>
      <c r="E391" s="2"/>
      <c r="F391" s="5"/>
      <c r="I391" s="2"/>
      <c r="J391" s="2" t="str">
        <f t="array" ref="J391">IFERROR(INDEX(Rules!$C$2:$C$100,MATCH(1,(Rules!$A$2:$A$100=C391)*(F391&lt;=Rules!$B$2:$B$100),0)),"L4 – CFO/CEO")</f>
        <v/>
      </c>
      <c r="K391" s="2" t="str">
        <f>IFERROR(VLOOKUP(IF(I391="",J391,I391),Escalation!$A$2:$C$10,2,FALSE),"")</f>
        <v/>
      </c>
      <c r="L391" s="2" t="str">
        <f>IFERROR(VLOOKUP(K391,Escalation!$A$2:$C$10,3,FALSE),"")</f>
        <v/>
      </c>
      <c r="M391" s="2"/>
      <c r="N391" s="4"/>
      <c r="Q391" s="4" t="str">
        <f t="shared" si="1"/>
        <v/>
      </c>
      <c r="R391" s="2" t="str">
        <f t="shared" si="2"/>
        <v/>
      </c>
    </row>
    <row r="392" ht="15.75" customHeight="1">
      <c r="A392" s="4"/>
      <c r="C392" s="2"/>
      <c r="E392" s="2"/>
      <c r="F392" s="5"/>
      <c r="I392" s="2"/>
      <c r="J392" s="2" t="str">
        <f t="array" ref="J392">IFERROR(INDEX(Rules!$C$2:$C$100,MATCH(1,(Rules!$A$2:$A$100=C392)*(F392&lt;=Rules!$B$2:$B$100),0)),"L4 – CFO/CEO")</f>
        <v/>
      </c>
      <c r="K392" s="2" t="str">
        <f>IFERROR(VLOOKUP(IF(I392="",J392,I392),Escalation!$A$2:$C$10,2,FALSE),"")</f>
        <v/>
      </c>
      <c r="L392" s="2" t="str">
        <f>IFERROR(VLOOKUP(K392,Escalation!$A$2:$C$10,3,FALSE),"")</f>
        <v/>
      </c>
      <c r="M392" s="2"/>
      <c r="N392" s="4"/>
      <c r="Q392" s="4" t="str">
        <f t="shared" si="1"/>
        <v/>
      </c>
      <c r="R392" s="2" t="str">
        <f t="shared" si="2"/>
        <v/>
      </c>
    </row>
    <row r="393" ht="15.75" customHeight="1">
      <c r="A393" s="4"/>
      <c r="C393" s="2"/>
      <c r="E393" s="2"/>
      <c r="F393" s="5"/>
      <c r="I393" s="2"/>
      <c r="J393" s="2" t="str">
        <f t="array" ref="J393">IFERROR(INDEX(Rules!$C$2:$C$100,MATCH(1,(Rules!$A$2:$A$100=C393)*(F393&lt;=Rules!$B$2:$B$100),0)),"L4 – CFO/CEO")</f>
        <v/>
      </c>
      <c r="K393" s="2" t="str">
        <f>IFERROR(VLOOKUP(IF(I393="",J393,I393),Escalation!$A$2:$C$10,2,FALSE),"")</f>
        <v/>
      </c>
      <c r="L393" s="2" t="str">
        <f>IFERROR(VLOOKUP(K393,Escalation!$A$2:$C$10,3,FALSE),"")</f>
        <v/>
      </c>
      <c r="M393" s="2"/>
      <c r="N393" s="4"/>
      <c r="Q393" s="4" t="str">
        <f t="shared" si="1"/>
        <v/>
      </c>
      <c r="R393" s="2" t="str">
        <f t="shared" si="2"/>
        <v/>
      </c>
    </row>
    <row r="394" ht="15.75" customHeight="1">
      <c r="A394" s="4"/>
      <c r="C394" s="2"/>
      <c r="E394" s="2"/>
      <c r="F394" s="5"/>
      <c r="I394" s="2"/>
      <c r="J394" s="2" t="str">
        <f t="array" ref="J394">IFERROR(INDEX(Rules!$C$2:$C$100,MATCH(1,(Rules!$A$2:$A$100=C394)*(F394&lt;=Rules!$B$2:$B$100),0)),"L4 – CFO/CEO")</f>
        <v/>
      </c>
      <c r="K394" s="2" t="str">
        <f>IFERROR(VLOOKUP(IF(I394="",J394,I394),Escalation!$A$2:$C$10,2,FALSE),"")</f>
        <v/>
      </c>
      <c r="L394" s="2" t="str">
        <f>IFERROR(VLOOKUP(K394,Escalation!$A$2:$C$10,3,FALSE),"")</f>
        <v/>
      </c>
      <c r="M394" s="2"/>
      <c r="N394" s="4"/>
      <c r="Q394" s="4" t="str">
        <f t="shared" si="1"/>
        <v/>
      </c>
      <c r="R394" s="2" t="str">
        <f t="shared" si="2"/>
        <v/>
      </c>
    </row>
    <row r="395" ht="15.75" customHeight="1">
      <c r="A395" s="4"/>
      <c r="C395" s="2"/>
      <c r="E395" s="2"/>
      <c r="F395" s="5"/>
      <c r="I395" s="2"/>
      <c r="J395" s="2" t="str">
        <f t="array" ref="J395">IFERROR(INDEX(Rules!$C$2:$C$100,MATCH(1,(Rules!$A$2:$A$100=C395)*(F395&lt;=Rules!$B$2:$B$100),0)),"L4 – CFO/CEO")</f>
        <v/>
      </c>
      <c r="K395" s="2" t="str">
        <f>IFERROR(VLOOKUP(IF(I395="",J395,I395),Escalation!$A$2:$C$10,2,FALSE),"")</f>
        <v/>
      </c>
      <c r="L395" s="2" t="str">
        <f>IFERROR(VLOOKUP(K395,Escalation!$A$2:$C$10,3,FALSE),"")</f>
        <v/>
      </c>
      <c r="M395" s="2"/>
      <c r="N395" s="4"/>
      <c r="Q395" s="4" t="str">
        <f t="shared" si="1"/>
        <v/>
      </c>
      <c r="R395" s="2" t="str">
        <f t="shared" si="2"/>
        <v/>
      </c>
    </row>
    <row r="396" ht="15.75" customHeight="1">
      <c r="A396" s="4"/>
      <c r="C396" s="2"/>
      <c r="E396" s="2"/>
      <c r="F396" s="5"/>
      <c r="I396" s="2"/>
      <c r="J396" s="2" t="str">
        <f t="array" ref="J396">IFERROR(INDEX(Rules!$C$2:$C$100,MATCH(1,(Rules!$A$2:$A$100=C396)*(F396&lt;=Rules!$B$2:$B$100),0)),"L4 – CFO/CEO")</f>
        <v/>
      </c>
      <c r="K396" s="2" t="str">
        <f>IFERROR(VLOOKUP(IF(I396="",J396,I396),Escalation!$A$2:$C$10,2,FALSE),"")</f>
        <v/>
      </c>
      <c r="L396" s="2" t="str">
        <f>IFERROR(VLOOKUP(K396,Escalation!$A$2:$C$10,3,FALSE),"")</f>
        <v/>
      </c>
      <c r="M396" s="2"/>
      <c r="N396" s="4"/>
      <c r="Q396" s="4" t="str">
        <f t="shared" si="1"/>
        <v/>
      </c>
      <c r="R396" s="2" t="str">
        <f t="shared" si="2"/>
        <v/>
      </c>
    </row>
    <row r="397" ht="15.75" customHeight="1">
      <c r="A397" s="4"/>
      <c r="C397" s="2"/>
      <c r="E397" s="2"/>
      <c r="F397" s="5"/>
      <c r="I397" s="2"/>
      <c r="J397" s="2" t="str">
        <f t="array" ref="J397">IFERROR(INDEX(Rules!$C$2:$C$100,MATCH(1,(Rules!$A$2:$A$100=C397)*(F397&lt;=Rules!$B$2:$B$100),0)),"L4 – CFO/CEO")</f>
        <v/>
      </c>
      <c r="K397" s="2" t="str">
        <f>IFERROR(VLOOKUP(IF(I397="",J397,I397),Escalation!$A$2:$C$10,2,FALSE),"")</f>
        <v/>
      </c>
      <c r="L397" s="2" t="str">
        <f>IFERROR(VLOOKUP(K397,Escalation!$A$2:$C$10,3,FALSE),"")</f>
        <v/>
      </c>
      <c r="M397" s="2"/>
      <c r="N397" s="4"/>
      <c r="Q397" s="4" t="str">
        <f t="shared" si="1"/>
        <v/>
      </c>
      <c r="R397" s="2" t="str">
        <f t="shared" si="2"/>
        <v/>
      </c>
    </row>
    <row r="398" ht="15.75" customHeight="1">
      <c r="A398" s="4"/>
      <c r="C398" s="2"/>
      <c r="E398" s="2"/>
      <c r="F398" s="5"/>
      <c r="I398" s="2"/>
      <c r="J398" s="2" t="str">
        <f t="array" ref="J398">IFERROR(INDEX(Rules!$C$2:$C$100,MATCH(1,(Rules!$A$2:$A$100=C398)*(F398&lt;=Rules!$B$2:$B$100),0)),"L4 – CFO/CEO")</f>
        <v/>
      </c>
      <c r="K398" s="2" t="str">
        <f>IFERROR(VLOOKUP(IF(I398="",J398,I398),Escalation!$A$2:$C$10,2,FALSE),"")</f>
        <v/>
      </c>
      <c r="L398" s="2" t="str">
        <f>IFERROR(VLOOKUP(K398,Escalation!$A$2:$C$10,3,FALSE),"")</f>
        <v/>
      </c>
      <c r="M398" s="2"/>
      <c r="N398" s="4"/>
      <c r="Q398" s="4" t="str">
        <f t="shared" si="1"/>
        <v/>
      </c>
      <c r="R398" s="2" t="str">
        <f t="shared" si="2"/>
        <v/>
      </c>
    </row>
    <row r="399" ht="15.75" customHeight="1">
      <c r="A399" s="4"/>
      <c r="C399" s="2"/>
      <c r="E399" s="2"/>
      <c r="F399" s="5"/>
      <c r="I399" s="2"/>
      <c r="J399" s="2" t="str">
        <f t="array" ref="J399">IFERROR(INDEX(Rules!$C$2:$C$100,MATCH(1,(Rules!$A$2:$A$100=C399)*(F399&lt;=Rules!$B$2:$B$100),0)),"L4 – CFO/CEO")</f>
        <v/>
      </c>
      <c r="K399" s="2" t="str">
        <f>IFERROR(VLOOKUP(IF(I399="",J399,I399),Escalation!$A$2:$C$10,2,FALSE),"")</f>
        <v/>
      </c>
      <c r="L399" s="2" t="str">
        <f>IFERROR(VLOOKUP(K399,Escalation!$A$2:$C$10,3,FALSE),"")</f>
        <v/>
      </c>
      <c r="M399" s="2"/>
      <c r="N399" s="4"/>
      <c r="Q399" s="4" t="str">
        <f t="shared" si="1"/>
        <v/>
      </c>
      <c r="R399" s="2" t="str">
        <f t="shared" si="2"/>
        <v/>
      </c>
    </row>
    <row r="400" ht="15.75" customHeight="1">
      <c r="A400" s="4"/>
      <c r="C400" s="2"/>
      <c r="E400" s="2"/>
      <c r="F400" s="5"/>
      <c r="I400" s="2"/>
      <c r="J400" s="2" t="str">
        <f t="array" ref="J400">IFERROR(INDEX(Rules!$C$2:$C$100,MATCH(1,(Rules!$A$2:$A$100=C400)*(F400&lt;=Rules!$B$2:$B$100),0)),"L4 – CFO/CEO")</f>
        <v/>
      </c>
      <c r="K400" s="2" t="str">
        <f>IFERROR(VLOOKUP(IF(I400="",J400,I400),Escalation!$A$2:$C$10,2,FALSE),"")</f>
        <v/>
      </c>
      <c r="L400" s="2" t="str">
        <f>IFERROR(VLOOKUP(K400,Escalation!$A$2:$C$10,3,FALSE),"")</f>
        <v/>
      </c>
      <c r="M400" s="2"/>
      <c r="N400" s="4"/>
      <c r="Q400" s="4" t="str">
        <f t="shared" si="1"/>
        <v/>
      </c>
      <c r="R400" s="2" t="str">
        <f t="shared" si="2"/>
        <v/>
      </c>
    </row>
    <row r="401" ht="15.75" customHeight="1">
      <c r="A401" s="4"/>
      <c r="C401" s="2"/>
      <c r="E401" s="2"/>
      <c r="F401" s="5"/>
      <c r="I401" s="2"/>
      <c r="J401" s="2" t="str">
        <f t="array" ref="J401">IFERROR(INDEX(Rules!$C$2:$C$100,MATCH(1,(Rules!$A$2:$A$100=C401)*(F401&lt;=Rules!$B$2:$B$100),0)),"L4 – CFO/CEO")</f>
        <v/>
      </c>
      <c r="K401" s="2" t="str">
        <f>IFERROR(VLOOKUP(IF(I401="",J401,I401),Escalation!$A$2:$C$10,2,FALSE),"")</f>
        <v/>
      </c>
      <c r="L401" s="2" t="str">
        <f>IFERROR(VLOOKUP(K401,Escalation!$A$2:$C$10,3,FALSE),"")</f>
        <v/>
      </c>
      <c r="M401" s="2"/>
      <c r="N401" s="4"/>
      <c r="Q401" s="4" t="str">
        <f t="shared" si="1"/>
        <v/>
      </c>
      <c r="R401" s="2" t="str">
        <f t="shared" si="2"/>
        <v/>
      </c>
    </row>
    <row r="402" ht="15.75" customHeight="1">
      <c r="A402" s="4"/>
      <c r="C402" s="2"/>
      <c r="E402" s="2"/>
      <c r="F402" s="5"/>
      <c r="I402" s="2"/>
      <c r="J402" s="2" t="str">
        <f t="array" ref="J402">IFERROR(INDEX(Rules!$C$2:$C$100,MATCH(1,(Rules!$A$2:$A$100=C402)*(F402&lt;=Rules!$B$2:$B$100),0)),"L4 – CFO/CEO")</f>
        <v/>
      </c>
      <c r="K402" s="2" t="str">
        <f>IFERROR(VLOOKUP(IF(I402="",J402,I402),Escalation!$A$2:$C$10,2,FALSE),"")</f>
        <v/>
      </c>
      <c r="L402" s="2" t="str">
        <f>IFERROR(VLOOKUP(K402,Escalation!$A$2:$C$10,3,FALSE),"")</f>
        <v/>
      </c>
      <c r="M402" s="2"/>
      <c r="N402" s="4"/>
      <c r="Q402" s="4" t="str">
        <f t="shared" si="1"/>
        <v/>
      </c>
      <c r="R402" s="2" t="str">
        <f t="shared" si="2"/>
        <v/>
      </c>
    </row>
    <row r="403" ht="15.75" customHeight="1">
      <c r="A403" s="4"/>
      <c r="C403" s="2"/>
      <c r="E403" s="2"/>
      <c r="F403" s="5"/>
      <c r="I403" s="2"/>
      <c r="J403" s="2" t="str">
        <f t="array" ref="J403">IFERROR(INDEX(Rules!$C$2:$C$100,MATCH(1,(Rules!$A$2:$A$100=C403)*(F403&lt;=Rules!$B$2:$B$100),0)),"L4 – CFO/CEO")</f>
        <v/>
      </c>
      <c r="K403" s="2" t="str">
        <f>IFERROR(VLOOKUP(IF(I403="",J403,I403),Escalation!$A$2:$C$10,2,FALSE),"")</f>
        <v/>
      </c>
      <c r="L403" s="2" t="str">
        <f>IFERROR(VLOOKUP(K403,Escalation!$A$2:$C$10,3,FALSE),"")</f>
        <v/>
      </c>
      <c r="M403" s="2"/>
      <c r="N403" s="4"/>
      <c r="Q403" s="4" t="str">
        <f t="shared" si="1"/>
        <v/>
      </c>
      <c r="R403" s="2" t="str">
        <f t="shared" si="2"/>
        <v/>
      </c>
    </row>
    <row r="404" ht="15.75" customHeight="1">
      <c r="A404" s="4"/>
      <c r="C404" s="2"/>
      <c r="E404" s="2"/>
      <c r="F404" s="5"/>
      <c r="I404" s="2"/>
      <c r="J404" s="2" t="str">
        <f t="array" ref="J404">IFERROR(INDEX(Rules!$C$2:$C$100,MATCH(1,(Rules!$A$2:$A$100=C404)*(F404&lt;=Rules!$B$2:$B$100),0)),"L4 – CFO/CEO")</f>
        <v/>
      </c>
      <c r="K404" s="2" t="str">
        <f>IFERROR(VLOOKUP(IF(I404="",J404,I404),Escalation!$A$2:$C$10,2,FALSE),"")</f>
        <v/>
      </c>
      <c r="L404" s="2" t="str">
        <f>IFERROR(VLOOKUP(K404,Escalation!$A$2:$C$10,3,FALSE),"")</f>
        <v/>
      </c>
      <c r="M404" s="2"/>
      <c r="N404" s="4"/>
      <c r="Q404" s="4" t="str">
        <f t="shared" si="1"/>
        <v/>
      </c>
      <c r="R404" s="2" t="str">
        <f t="shared" si="2"/>
        <v/>
      </c>
    </row>
    <row r="405" ht="15.75" customHeight="1">
      <c r="A405" s="4"/>
      <c r="C405" s="2"/>
      <c r="E405" s="2"/>
      <c r="F405" s="5"/>
      <c r="I405" s="2"/>
      <c r="J405" s="2" t="str">
        <f t="array" ref="J405">IFERROR(INDEX(Rules!$C$2:$C$100,MATCH(1,(Rules!$A$2:$A$100=C405)*(F405&lt;=Rules!$B$2:$B$100),0)),"L4 – CFO/CEO")</f>
        <v/>
      </c>
      <c r="K405" s="2" t="str">
        <f>IFERROR(VLOOKUP(IF(I405="",J405,I405),Escalation!$A$2:$C$10,2,FALSE),"")</f>
        <v/>
      </c>
      <c r="L405" s="2" t="str">
        <f>IFERROR(VLOOKUP(K405,Escalation!$A$2:$C$10,3,FALSE),"")</f>
        <v/>
      </c>
      <c r="M405" s="2"/>
      <c r="N405" s="4"/>
      <c r="Q405" s="4" t="str">
        <f t="shared" si="1"/>
        <v/>
      </c>
      <c r="R405" s="2" t="str">
        <f t="shared" si="2"/>
        <v/>
      </c>
    </row>
    <row r="406" ht="15.75" customHeight="1">
      <c r="A406" s="4"/>
      <c r="C406" s="2"/>
      <c r="E406" s="2"/>
      <c r="F406" s="5"/>
      <c r="I406" s="2"/>
      <c r="J406" s="2" t="str">
        <f t="array" ref="J406">IFERROR(INDEX(Rules!$C$2:$C$100,MATCH(1,(Rules!$A$2:$A$100=C406)*(F406&lt;=Rules!$B$2:$B$100),0)),"L4 – CFO/CEO")</f>
        <v/>
      </c>
      <c r="K406" s="2" t="str">
        <f>IFERROR(VLOOKUP(IF(I406="",J406,I406),Escalation!$A$2:$C$10,2,FALSE),"")</f>
        <v/>
      </c>
      <c r="L406" s="2" t="str">
        <f>IFERROR(VLOOKUP(K406,Escalation!$A$2:$C$10,3,FALSE),"")</f>
        <v/>
      </c>
      <c r="M406" s="2"/>
      <c r="N406" s="4"/>
      <c r="Q406" s="4" t="str">
        <f t="shared" si="1"/>
        <v/>
      </c>
      <c r="R406" s="2" t="str">
        <f t="shared" si="2"/>
        <v/>
      </c>
    </row>
    <row r="407" ht="15.75" customHeight="1">
      <c r="A407" s="4"/>
      <c r="C407" s="2"/>
      <c r="E407" s="2"/>
      <c r="F407" s="5"/>
      <c r="I407" s="2"/>
      <c r="J407" s="2" t="str">
        <f t="array" ref="J407">IFERROR(INDEX(Rules!$C$2:$C$100,MATCH(1,(Rules!$A$2:$A$100=C407)*(F407&lt;=Rules!$B$2:$B$100),0)),"L4 – CFO/CEO")</f>
        <v/>
      </c>
      <c r="K407" s="2" t="str">
        <f>IFERROR(VLOOKUP(IF(I407="",J407,I407),Escalation!$A$2:$C$10,2,FALSE),"")</f>
        <v/>
      </c>
      <c r="L407" s="2" t="str">
        <f>IFERROR(VLOOKUP(K407,Escalation!$A$2:$C$10,3,FALSE),"")</f>
        <v/>
      </c>
      <c r="M407" s="2"/>
      <c r="N407" s="4"/>
      <c r="Q407" s="4" t="str">
        <f t="shared" si="1"/>
        <v/>
      </c>
      <c r="R407" s="2" t="str">
        <f t="shared" si="2"/>
        <v/>
      </c>
    </row>
    <row r="408" ht="15.75" customHeight="1">
      <c r="A408" s="4"/>
      <c r="C408" s="2"/>
      <c r="E408" s="2"/>
      <c r="F408" s="5"/>
      <c r="I408" s="2"/>
      <c r="J408" s="2" t="str">
        <f t="array" ref="J408">IFERROR(INDEX(Rules!$C$2:$C$100,MATCH(1,(Rules!$A$2:$A$100=C408)*(F408&lt;=Rules!$B$2:$B$100),0)),"L4 – CFO/CEO")</f>
        <v/>
      </c>
      <c r="K408" s="2" t="str">
        <f>IFERROR(VLOOKUP(IF(I408="",J408,I408),Escalation!$A$2:$C$10,2,FALSE),"")</f>
        <v/>
      </c>
      <c r="L408" s="2" t="str">
        <f>IFERROR(VLOOKUP(K408,Escalation!$A$2:$C$10,3,FALSE),"")</f>
        <v/>
      </c>
      <c r="M408" s="2"/>
      <c r="N408" s="4"/>
      <c r="Q408" s="4" t="str">
        <f t="shared" si="1"/>
        <v/>
      </c>
      <c r="R408" s="2" t="str">
        <f t="shared" si="2"/>
        <v/>
      </c>
    </row>
    <row r="409" ht="15.75" customHeight="1">
      <c r="A409" s="4"/>
      <c r="C409" s="2"/>
      <c r="E409" s="2"/>
      <c r="F409" s="5"/>
      <c r="I409" s="2"/>
      <c r="J409" s="2" t="str">
        <f t="array" ref="J409">IFERROR(INDEX(Rules!$C$2:$C$100,MATCH(1,(Rules!$A$2:$A$100=C409)*(F409&lt;=Rules!$B$2:$B$100),0)),"L4 – CFO/CEO")</f>
        <v/>
      </c>
      <c r="K409" s="2" t="str">
        <f>IFERROR(VLOOKUP(IF(I409="",J409,I409),Escalation!$A$2:$C$10,2,FALSE),"")</f>
        <v/>
      </c>
      <c r="L409" s="2" t="str">
        <f>IFERROR(VLOOKUP(K409,Escalation!$A$2:$C$10,3,FALSE),"")</f>
        <v/>
      </c>
      <c r="M409" s="2"/>
      <c r="N409" s="4"/>
      <c r="Q409" s="4" t="str">
        <f t="shared" si="1"/>
        <v/>
      </c>
      <c r="R409" s="2" t="str">
        <f t="shared" si="2"/>
        <v/>
      </c>
    </row>
    <row r="410" ht="15.75" customHeight="1">
      <c r="A410" s="4"/>
      <c r="C410" s="2"/>
      <c r="E410" s="2"/>
      <c r="F410" s="5"/>
      <c r="I410" s="2"/>
      <c r="J410" s="2" t="str">
        <f t="array" ref="J410">IFERROR(INDEX(Rules!$C$2:$C$100,MATCH(1,(Rules!$A$2:$A$100=C410)*(F410&lt;=Rules!$B$2:$B$100),0)),"L4 – CFO/CEO")</f>
        <v/>
      </c>
      <c r="K410" s="2" t="str">
        <f>IFERROR(VLOOKUP(IF(I410="",J410,I410),Escalation!$A$2:$C$10,2,FALSE),"")</f>
        <v/>
      </c>
      <c r="L410" s="2" t="str">
        <f>IFERROR(VLOOKUP(K410,Escalation!$A$2:$C$10,3,FALSE),"")</f>
        <v/>
      </c>
      <c r="M410" s="2"/>
      <c r="N410" s="4"/>
      <c r="Q410" s="4" t="str">
        <f t="shared" si="1"/>
        <v/>
      </c>
      <c r="R410" s="2" t="str">
        <f t="shared" si="2"/>
        <v/>
      </c>
    </row>
    <row r="411" ht="15.75" customHeight="1">
      <c r="A411" s="4"/>
      <c r="C411" s="2"/>
      <c r="E411" s="2"/>
      <c r="F411" s="5"/>
      <c r="I411" s="2"/>
      <c r="J411" s="2" t="str">
        <f t="array" ref="J411">IFERROR(INDEX(Rules!$C$2:$C$100,MATCH(1,(Rules!$A$2:$A$100=C411)*(F411&lt;=Rules!$B$2:$B$100),0)),"L4 – CFO/CEO")</f>
        <v/>
      </c>
      <c r="K411" s="2" t="str">
        <f>IFERROR(VLOOKUP(IF(I411="",J411,I411),Escalation!$A$2:$C$10,2,FALSE),"")</f>
        <v/>
      </c>
      <c r="L411" s="2" t="str">
        <f>IFERROR(VLOOKUP(K411,Escalation!$A$2:$C$10,3,FALSE),"")</f>
        <v/>
      </c>
      <c r="M411" s="2"/>
      <c r="N411" s="4"/>
      <c r="Q411" s="4" t="str">
        <f t="shared" si="1"/>
        <v/>
      </c>
      <c r="R411" s="2" t="str">
        <f t="shared" si="2"/>
        <v/>
      </c>
    </row>
    <row r="412" ht="15.75" customHeight="1">
      <c r="A412" s="4"/>
      <c r="C412" s="2"/>
      <c r="E412" s="2"/>
      <c r="F412" s="5"/>
      <c r="I412" s="2"/>
      <c r="J412" s="2" t="str">
        <f t="array" ref="J412">IFERROR(INDEX(Rules!$C$2:$C$100,MATCH(1,(Rules!$A$2:$A$100=C412)*(F412&lt;=Rules!$B$2:$B$100),0)),"L4 – CFO/CEO")</f>
        <v/>
      </c>
      <c r="K412" s="2" t="str">
        <f>IFERROR(VLOOKUP(IF(I412="",J412,I412),Escalation!$A$2:$C$10,2,FALSE),"")</f>
        <v/>
      </c>
      <c r="L412" s="2" t="str">
        <f>IFERROR(VLOOKUP(K412,Escalation!$A$2:$C$10,3,FALSE),"")</f>
        <v/>
      </c>
      <c r="M412" s="2"/>
      <c r="N412" s="4"/>
      <c r="Q412" s="4" t="str">
        <f t="shared" si="1"/>
        <v/>
      </c>
      <c r="R412" s="2" t="str">
        <f t="shared" si="2"/>
        <v/>
      </c>
    </row>
    <row r="413" ht="15.75" customHeight="1">
      <c r="A413" s="4"/>
      <c r="C413" s="2"/>
      <c r="E413" s="2"/>
      <c r="F413" s="5"/>
      <c r="I413" s="2"/>
      <c r="J413" s="2" t="str">
        <f t="array" ref="J413">IFERROR(INDEX(Rules!$C$2:$C$100,MATCH(1,(Rules!$A$2:$A$100=C413)*(F413&lt;=Rules!$B$2:$B$100),0)),"L4 – CFO/CEO")</f>
        <v/>
      </c>
      <c r="K413" s="2" t="str">
        <f>IFERROR(VLOOKUP(IF(I413="",J413,I413),Escalation!$A$2:$C$10,2,FALSE),"")</f>
        <v/>
      </c>
      <c r="L413" s="2" t="str">
        <f>IFERROR(VLOOKUP(K413,Escalation!$A$2:$C$10,3,FALSE),"")</f>
        <v/>
      </c>
      <c r="M413" s="2"/>
      <c r="N413" s="4"/>
      <c r="Q413" s="4" t="str">
        <f t="shared" si="1"/>
        <v/>
      </c>
      <c r="R413" s="2" t="str">
        <f t="shared" si="2"/>
        <v/>
      </c>
    </row>
    <row r="414" ht="15.75" customHeight="1">
      <c r="A414" s="4"/>
      <c r="C414" s="2"/>
      <c r="E414" s="2"/>
      <c r="F414" s="5"/>
      <c r="I414" s="2"/>
      <c r="J414" s="2" t="str">
        <f t="array" ref="J414">IFERROR(INDEX(Rules!$C$2:$C$100,MATCH(1,(Rules!$A$2:$A$100=C414)*(F414&lt;=Rules!$B$2:$B$100),0)),"L4 – CFO/CEO")</f>
        <v/>
      </c>
      <c r="K414" s="2" t="str">
        <f>IFERROR(VLOOKUP(IF(I414="",J414,I414),Escalation!$A$2:$C$10,2,FALSE),"")</f>
        <v/>
      </c>
      <c r="L414" s="2" t="str">
        <f>IFERROR(VLOOKUP(K414,Escalation!$A$2:$C$10,3,FALSE),"")</f>
        <v/>
      </c>
      <c r="M414" s="2"/>
      <c r="N414" s="4"/>
      <c r="Q414" s="4" t="str">
        <f t="shared" si="1"/>
        <v/>
      </c>
      <c r="R414" s="2" t="str">
        <f t="shared" si="2"/>
        <v/>
      </c>
    </row>
    <row r="415" ht="15.75" customHeight="1">
      <c r="A415" s="4"/>
      <c r="C415" s="2"/>
      <c r="E415" s="2"/>
      <c r="F415" s="5"/>
      <c r="I415" s="2"/>
      <c r="J415" s="2" t="str">
        <f t="array" ref="J415">IFERROR(INDEX(Rules!$C$2:$C$100,MATCH(1,(Rules!$A$2:$A$100=C415)*(F415&lt;=Rules!$B$2:$B$100),0)),"L4 – CFO/CEO")</f>
        <v/>
      </c>
      <c r="K415" s="2" t="str">
        <f>IFERROR(VLOOKUP(IF(I415="",J415,I415),Escalation!$A$2:$C$10,2,FALSE),"")</f>
        <v/>
      </c>
      <c r="L415" s="2" t="str">
        <f>IFERROR(VLOOKUP(K415,Escalation!$A$2:$C$10,3,FALSE),"")</f>
        <v/>
      </c>
      <c r="M415" s="2"/>
      <c r="N415" s="4"/>
      <c r="Q415" s="4" t="str">
        <f t="shared" si="1"/>
        <v/>
      </c>
      <c r="R415" s="2" t="str">
        <f t="shared" si="2"/>
        <v/>
      </c>
    </row>
    <row r="416" ht="15.75" customHeight="1">
      <c r="A416" s="4"/>
      <c r="C416" s="2"/>
      <c r="E416" s="2"/>
      <c r="F416" s="5"/>
      <c r="I416" s="2"/>
      <c r="J416" s="2" t="str">
        <f t="array" ref="J416">IFERROR(INDEX(Rules!$C$2:$C$100,MATCH(1,(Rules!$A$2:$A$100=C416)*(F416&lt;=Rules!$B$2:$B$100),0)),"L4 – CFO/CEO")</f>
        <v/>
      </c>
      <c r="K416" s="2" t="str">
        <f>IFERROR(VLOOKUP(IF(I416="",J416,I416),Escalation!$A$2:$C$10,2,FALSE),"")</f>
        <v/>
      </c>
      <c r="L416" s="2" t="str">
        <f>IFERROR(VLOOKUP(K416,Escalation!$A$2:$C$10,3,FALSE),"")</f>
        <v/>
      </c>
      <c r="M416" s="2"/>
      <c r="N416" s="4"/>
      <c r="Q416" s="4" t="str">
        <f t="shared" si="1"/>
        <v/>
      </c>
      <c r="R416" s="2" t="str">
        <f t="shared" si="2"/>
        <v/>
      </c>
    </row>
    <row r="417" ht="15.75" customHeight="1">
      <c r="A417" s="4"/>
      <c r="C417" s="2"/>
      <c r="E417" s="2"/>
      <c r="F417" s="5"/>
      <c r="I417" s="2"/>
      <c r="J417" s="2" t="str">
        <f t="array" ref="J417">IFERROR(INDEX(Rules!$C$2:$C$100,MATCH(1,(Rules!$A$2:$A$100=C417)*(F417&lt;=Rules!$B$2:$B$100),0)),"L4 – CFO/CEO")</f>
        <v/>
      </c>
      <c r="K417" s="2" t="str">
        <f>IFERROR(VLOOKUP(IF(I417="",J417,I417),Escalation!$A$2:$C$10,2,FALSE),"")</f>
        <v/>
      </c>
      <c r="L417" s="2" t="str">
        <f>IFERROR(VLOOKUP(K417,Escalation!$A$2:$C$10,3,FALSE),"")</f>
        <v/>
      </c>
      <c r="M417" s="2"/>
      <c r="N417" s="4"/>
      <c r="Q417" s="4" t="str">
        <f t="shared" si="1"/>
        <v/>
      </c>
      <c r="R417" s="2" t="str">
        <f t="shared" si="2"/>
        <v/>
      </c>
    </row>
    <row r="418" ht="15.75" customHeight="1">
      <c r="A418" s="4"/>
      <c r="C418" s="2"/>
      <c r="E418" s="2"/>
      <c r="F418" s="5"/>
      <c r="I418" s="2"/>
      <c r="J418" s="2" t="str">
        <f t="array" ref="J418">IFERROR(INDEX(Rules!$C$2:$C$100,MATCH(1,(Rules!$A$2:$A$100=C418)*(F418&lt;=Rules!$B$2:$B$100),0)),"L4 – CFO/CEO")</f>
        <v/>
      </c>
      <c r="K418" s="2" t="str">
        <f>IFERROR(VLOOKUP(IF(I418="",J418,I418),Escalation!$A$2:$C$10,2,FALSE),"")</f>
        <v/>
      </c>
      <c r="L418" s="2" t="str">
        <f>IFERROR(VLOOKUP(K418,Escalation!$A$2:$C$10,3,FALSE),"")</f>
        <v/>
      </c>
      <c r="M418" s="2"/>
      <c r="N418" s="4"/>
      <c r="Q418" s="4" t="str">
        <f t="shared" si="1"/>
        <v/>
      </c>
      <c r="R418" s="2" t="str">
        <f t="shared" si="2"/>
        <v/>
      </c>
    </row>
    <row r="419" ht="15.75" customHeight="1">
      <c r="A419" s="4"/>
      <c r="C419" s="2"/>
      <c r="E419" s="2"/>
      <c r="F419" s="5"/>
      <c r="I419" s="2"/>
      <c r="J419" s="2" t="str">
        <f t="array" ref="J419">IFERROR(INDEX(Rules!$C$2:$C$100,MATCH(1,(Rules!$A$2:$A$100=C419)*(F419&lt;=Rules!$B$2:$B$100),0)),"L4 – CFO/CEO")</f>
        <v/>
      </c>
      <c r="K419" s="2" t="str">
        <f>IFERROR(VLOOKUP(IF(I419="",J419,I419),Escalation!$A$2:$C$10,2,FALSE),"")</f>
        <v/>
      </c>
      <c r="L419" s="2" t="str">
        <f>IFERROR(VLOOKUP(K419,Escalation!$A$2:$C$10,3,FALSE),"")</f>
        <v/>
      </c>
      <c r="M419" s="2"/>
      <c r="N419" s="4"/>
      <c r="Q419" s="4" t="str">
        <f t="shared" si="1"/>
        <v/>
      </c>
      <c r="R419" s="2" t="str">
        <f t="shared" si="2"/>
        <v/>
      </c>
    </row>
    <row r="420" ht="15.75" customHeight="1">
      <c r="A420" s="4"/>
      <c r="C420" s="2"/>
      <c r="E420" s="2"/>
      <c r="F420" s="5"/>
      <c r="I420" s="2"/>
      <c r="J420" s="2" t="str">
        <f t="array" ref="J420">IFERROR(INDEX(Rules!$C$2:$C$100,MATCH(1,(Rules!$A$2:$A$100=C420)*(F420&lt;=Rules!$B$2:$B$100),0)),"L4 – CFO/CEO")</f>
        <v/>
      </c>
      <c r="K420" s="2" t="str">
        <f>IFERROR(VLOOKUP(IF(I420="",J420,I420),Escalation!$A$2:$C$10,2,FALSE),"")</f>
        <v/>
      </c>
      <c r="L420" s="2" t="str">
        <f>IFERROR(VLOOKUP(K420,Escalation!$A$2:$C$10,3,FALSE),"")</f>
        <v/>
      </c>
      <c r="M420" s="2"/>
      <c r="N420" s="4"/>
      <c r="Q420" s="4" t="str">
        <f t="shared" si="1"/>
        <v/>
      </c>
      <c r="R420" s="2" t="str">
        <f t="shared" si="2"/>
        <v/>
      </c>
    </row>
    <row r="421" ht="15.75" customHeight="1">
      <c r="A421" s="4"/>
      <c r="C421" s="2"/>
      <c r="E421" s="2"/>
      <c r="F421" s="5"/>
      <c r="I421" s="2"/>
      <c r="J421" s="2" t="str">
        <f t="array" ref="J421">IFERROR(INDEX(Rules!$C$2:$C$100,MATCH(1,(Rules!$A$2:$A$100=C421)*(F421&lt;=Rules!$B$2:$B$100),0)),"L4 – CFO/CEO")</f>
        <v/>
      </c>
      <c r="K421" s="2" t="str">
        <f>IFERROR(VLOOKUP(IF(I421="",J421,I421),Escalation!$A$2:$C$10,2,FALSE),"")</f>
        <v/>
      </c>
      <c r="L421" s="2" t="str">
        <f>IFERROR(VLOOKUP(K421,Escalation!$A$2:$C$10,3,FALSE),"")</f>
        <v/>
      </c>
      <c r="M421" s="2"/>
      <c r="N421" s="4"/>
      <c r="Q421" s="4" t="str">
        <f t="shared" si="1"/>
        <v/>
      </c>
      <c r="R421" s="2" t="str">
        <f t="shared" si="2"/>
        <v/>
      </c>
    </row>
    <row r="422" ht="15.75" customHeight="1">
      <c r="A422" s="4"/>
      <c r="C422" s="2"/>
      <c r="E422" s="2"/>
      <c r="F422" s="5"/>
      <c r="I422" s="2"/>
      <c r="J422" s="2" t="str">
        <f t="array" ref="J422">IFERROR(INDEX(Rules!$C$2:$C$100,MATCH(1,(Rules!$A$2:$A$100=C422)*(F422&lt;=Rules!$B$2:$B$100),0)),"L4 – CFO/CEO")</f>
        <v/>
      </c>
      <c r="K422" s="2" t="str">
        <f>IFERROR(VLOOKUP(IF(I422="",J422,I422),Escalation!$A$2:$C$10,2,FALSE),"")</f>
        <v/>
      </c>
      <c r="L422" s="2" t="str">
        <f>IFERROR(VLOOKUP(K422,Escalation!$A$2:$C$10,3,FALSE),"")</f>
        <v/>
      </c>
      <c r="M422" s="2"/>
      <c r="N422" s="4"/>
      <c r="Q422" s="4" t="str">
        <f t="shared" si="1"/>
        <v/>
      </c>
      <c r="R422" s="2" t="str">
        <f t="shared" si="2"/>
        <v/>
      </c>
    </row>
    <row r="423" ht="15.75" customHeight="1">
      <c r="A423" s="4"/>
      <c r="C423" s="2"/>
      <c r="E423" s="2"/>
      <c r="F423" s="5"/>
      <c r="I423" s="2"/>
      <c r="J423" s="2" t="str">
        <f t="array" ref="J423">IFERROR(INDEX(Rules!$C$2:$C$100,MATCH(1,(Rules!$A$2:$A$100=C423)*(F423&lt;=Rules!$B$2:$B$100),0)),"L4 – CFO/CEO")</f>
        <v/>
      </c>
      <c r="K423" s="2" t="str">
        <f>IFERROR(VLOOKUP(IF(I423="",J423,I423),Escalation!$A$2:$C$10,2,FALSE),"")</f>
        <v/>
      </c>
      <c r="L423" s="2" t="str">
        <f>IFERROR(VLOOKUP(K423,Escalation!$A$2:$C$10,3,FALSE),"")</f>
        <v/>
      </c>
      <c r="M423" s="2"/>
      <c r="N423" s="4"/>
      <c r="Q423" s="4" t="str">
        <f t="shared" si="1"/>
        <v/>
      </c>
      <c r="R423" s="2" t="str">
        <f t="shared" si="2"/>
        <v/>
      </c>
    </row>
    <row r="424" ht="15.75" customHeight="1">
      <c r="A424" s="4"/>
      <c r="C424" s="2"/>
      <c r="E424" s="2"/>
      <c r="F424" s="5"/>
      <c r="I424" s="2"/>
      <c r="J424" s="2" t="str">
        <f t="array" ref="J424">IFERROR(INDEX(Rules!$C$2:$C$100,MATCH(1,(Rules!$A$2:$A$100=C424)*(F424&lt;=Rules!$B$2:$B$100),0)),"L4 – CFO/CEO")</f>
        <v/>
      </c>
      <c r="K424" s="2" t="str">
        <f>IFERROR(VLOOKUP(IF(I424="",J424,I424),Escalation!$A$2:$C$10,2,FALSE),"")</f>
        <v/>
      </c>
      <c r="L424" s="2" t="str">
        <f>IFERROR(VLOOKUP(K424,Escalation!$A$2:$C$10,3,FALSE),"")</f>
        <v/>
      </c>
      <c r="M424" s="2"/>
      <c r="N424" s="4"/>
      <c r="Q424" s="4" t="str">
        <f t="shared" si="1"/>
        <v/>
      </c>
      <c r="R424" s="2" t="str">
        <f t="shared" si="2"/>
        <v/>
      </c>
    </row>
    <row r="425" ht="15.75" customHeight="1">
      <c r="A425" s="4"/>
      <c r="C425" s="2"/>
      <c r="E425" s="2"/>
      <c r="F425" s="5"/>
      <c r="I425" s="2"/>
      <c r="J425" s="2" t="str">
        <f t="array" ref="J425">IFERROR(INDEX(Rules!$C$2:$C$100,MATCH(1,(Rules!$A$2:$A$100=C425)*(F425&lt;=Rules!$B$2:$B$100),0)),"L4 – CFO/CEO")</f>
        <v/>
      </c>
      <c r="K425" s="2" t="str">
        <f>IFERROR(VLOOKUP(IF(I425="",J425,I425),Escalation!$A$2:$C$10,2,FALSE),"")</f>
        <v/>
      </c>
      <c r="L425" s="2" t="str">
        <f>IFERROR(VLOOKUP(K425,Escalation!$A$2:$C$10,3,FALSE),"")</f>
        <v/>
      </c>
      <c r="M425" s="2"/>
      <c r="N425" s="4"/>
      <c r="Q425" s="4" t="str">
        <f t="shared" si="1"/>
        <v/>
      </c>
      <c r="R425" s="2" t="str">
        <f t="shared" si="2"/>
        <v/>
      </c>
    </row>
    <row r="426" ht="15.75" customHeight="1">
      <c r="A426" s="4"/>
      <c r="C426" s="2"/>
      <c r="E426" s="2"/>
      <c r="F426" s="5"/>
      <c r="I426" s="2"/>
      <c r="J426" s="2" t="str">
        <f t="array" ref="J426">IFERROR(INDEX(Rules!$C$2:$C$100,MATCH(1,(Rules!$A$2:$A$100=C426)*(F426&lt;=Rules!$B$2:$B$100),0)),"L4 – CFO/CEO")</f>
        <v/>
      </c>
      <c r="K426" s="2" t="str">
        <f>IFERROR(VLOOKUP(IF(I426="",J426,I426),Escalation!$A$2:$C$10,2,FALSE),"")</f>
        <v/>
      </c>
      <c r="L426" s="2" t="str">
        <f>IFERROR(VLOOKUP(K426,Escalation!$A$2:$C$10,3,FALSE),"")</f>
        <v/>
      </c>
      <c r="M426" s="2"/>
      <c r="N426" s="4"/>
      <c r="Q426" s="4" t="str">
        <f t="shared" si="1"/>
        <v/>
      </c>
      <c r="R426" s="2" t="str">
        <f t="shared" si="2"/>
        <v/>
      </c>
    </row>
    <row r="427" ht="15.75" customHeight="1">
      <c r="A427" s="4"/>
      <c r="C427" s="2"/>
      <c r="E427" s="2"/>
      <c r="F427" s="5"/>
      <c r="I427" s="2"/>
      <c r="J427" s="2" t="str">
        <f t="array" ref="J427">IFERROR(INDEX(Rules!$C$2:$C$100,MATCH(1,(Rules!$A$2:$A$100=C427)*(F427&lt;=Rules!$B$2:$B$100),0)),"L4 – CFO/CEO")</f>
        <v/>
      </c>
      <c r="K427" s="2" t="str">
        <f>IFERROR(VLOOKUP(IF(I427="",J427,I427),Escalation!$A$2:$C$10,2,FALSE),"")</f>
        <v/>
      </c>
      <c r="L427" s="2" t="str">
        <f>IFERROR(VLOOKUP(K427,Escalation!$A$2:$C$10,3,FALSE),"")</f>
        <v/>
      </c>
      <c r="M427" s="2"/>
      <c r="N427" s="4"/>
      <c r="Q427" s="4" t="str">
        <f t="shared" si="1"/>
        <v/>
      </c>
      <c r="R427" s="2" t="str">
        <f t="shared" si="2"/>
        <v/>
      </c>
    </row>
    <row r="428" ht="15.75" customHeight="1">
      <c r="A428" s="4"/>
      <c r="C428" s="2"/>
      <c r="E428" s="2"/>
      <c r="F428" s="5"/>
      <c r="I428" s="2"/>
      <c r="J428" s="2" t="str">
        <f t="array" ref="J428">IFERROR(INDEX(Rules!$C$2:$C$100,MATCH(1,(Rules!$A$2:$A$100=C428)*(F428&lt;=Rules!$B$2:$B$100),0)),"L4 – CFO/CEO")</f>
        <v/>
      </c>
      <c r="K428" s="2" t="str">
        <f>IFERROR(VLOOKUP(IF(I428="",J428,I428),Escalation!$A$2:$C$10,2,FALSE),"")</f>
        <v/>
      </c>
      <c r="L428" s="2" t="str">
        <f>IFERROR(VLOOKUP(K428,Escalation!$A$2:$C$10,3,FALSE),"")</f>
        <v/>
      </c>
      <c r="M428" s="2"/>
      <c r="N428" s="4"/>
      <c r="Q428" s="4" t="str">
        <f t="shared" si="1"/>
        <v/>
      </c>
      <c r="R428" s="2" t="str">
        <f t="shared" si="2"/>
        <v/>
      </c>
    </row>
    <row r="429" ht="15.75" customHeight="1">
      <c r="A429" s="4"/>
      <c r="C429" s="2"/>
      <c r="E429" s="2"/>
      <c r="F429" s="5"/>
      <c r="I429" s="2"/>
      <c r="J429" s="2" t="str">
        <f t="array" ref="J429">IFERROR(INDEX(Rules!$C$2:$C$100,MATCH(1,(Rules!$A$2:$A$100=C429)*(F429&lt;=Rules!$B$2:$B$100),0)),"L4 – CFO/CEO")</f>
        <v/>
      </c>
      <c r="K429" s="2" t="str">
        <f>IFERROR(VLOOKUP(IF(I429="",J429,I429),Escalation!$A$2:$C$10,2,FALSE),"")</f>
        <v/>
      </c>
      <c r="L429" s="2" t="str">
        <f>IFERROR(VLOOKUP(K429,Escalation!$A$2:$C$10,3,FALSE),"")</f>
        <v/>
      </c>
      <c r="M429" s="2"/>
      <c r="N429" s="4"/>
      <c r="Q429" s="4" t="str">
        <f t="shared" si="1"/>
        <v/>
      </c>
      <c r="R429" s="2" t="str">
        <f t="shared" si="2"/>
        <v/>
      </c>
    </row>
    <row r="430" ht="15.75" customHeight="1">
      <c r="A430" s="4"/>
      <c r="C430" s="2"/>
      <c r="E430" s="2"/>
      <c r="F430" s="5"/>
      <c r="I430" s="2"/>
      <c r="J430" s="2" t="str">
        <f t="array" ref="J430">IFERROR(INDEX(Rules!$C$2:$C$100,MATCH(1,(Rules!$A$2:$A$100=C430)*(F430&lt;=Rules!$B$2:$B$100),0)),"L4 – CFO/CEO")</f>
        <v/>
      </c>
      <c r="K430" s="2" t="str">
        <f>IFERROR(VLOOKUP(IF(I430="",J430,I430),Escalation!$A$2:$C$10,2,FALSE),"")</f>
        <v/>
      </c>
      <c r="L430" s="2" t="str">
        <f>IFERROR(VLOOKUP(K430,Escalation!$A$2:$C$10,3,FALSE),"")</f>
        <v/>
      </c>
      <c r="M430" s="2"/>
      <c r="N430" s="4"/>
      <c r="Q430" s="4" t="str">
        <f t="shared" si="1"/>
        <v/>
      </c>
      <c r="R430" s="2" t="str">
        <f t="shared" si="2"/>
        <v/>
      </c>
    </row>
    <row r="431" ht="15.75" customHeight="1">
      <c r="A431" s="4"/>
      <c r="C431" s="2"/>
      <c r="E431" s="2"/>
      <c r="F431" s="5"/>
      <c r="I431" s="2"/>
      <c r="J431" s="2" t="str">
        <f t="array" ref="J431">IFERROR(INDEX(Rules!$C$2:$C$100,MATCH(1,(Rules!$A$2:$A$100=C431)*(F431&lt;=Rules!$B$2:$B$100),0)),"L4 – CFO/CEO")</f>
        <v/>
      </c>
      <c r="K431" s="2" t="str">
        <f>IFERROR(VLOOKUP(IF(I431="",J431,I431),Escalation!$A$2:$C$10,2,FALSE),"")</f>
        <v/>
      </c>
      <c r="L431" s="2" t="str">
        <f>IFERROR(VLOOKUP(K431,Escalation!$A$2:$C$10,3,FALSE),"")</f>
        <v/>
      </c>
      <c r="M431" s="2"/>
      <c r="N431" s="4"/>
      <c r="Q431" s="4" t="str">
        <f t="shared" si="1"/>
        <v/>
      </c>
      <c r="R431" s="2" t="str">
        <f t="shared" si="2"/>
        <v/>
      </c>
    </row>
    <row r="432" ht="15.75" customHeight="1">
      <c r="A432" s="4"/>
      <c r="C432" s="2"/>
      <c r="E432" s="2"/>
      <c r="F432" s="5"/>
      <c r="I432" s="2"/>
      <c r="J432" s="2" t="str">
        <f t="array" ref="J432">IFERROR(INDEX(Rules!$C$2:$C$100,MATCH(1,(Rules!$A$2:$A$100=C432)*(F432&lt;=Rules!$B$2:$B$100),0)),"L4 – CFO/CEO")</f>
        <v/>
      </c>
      <c r="K432" s="2" t="str">
        <f>IFERROR(VLOOKUP(IF(I432="",J432,I432),Escalation!$A$2:$C$10,2,FALSE),"")</f>
        <v/>
      </c>
      <c r="L432" s="2" t="str">
        <f>IFERROR(VLOOKUP(K432,Escalation!$A$2:$C$10,3,FALSE),"")</f>
        <v/>
      </c>
      <c r="M432" s="2"/>
      <c r="N432" s="4"/>
      <c r="Q432" s="4" t="str">
        <f t="shared" si="1"/>
        <v/>
      </c>
      <c r="R432" s="2" t="str">
        <f t="shared" si="2"/>
        <v/>
      </c>
    </row>
    <row r="433" ht="15.75" customHeight="1">
      <c r="A433" s="4"/>
      <c r="C433" s="2"/>
      <c r="E433" s="2"/>
      <c r="F433" s="5"/>
      <c r="I433" s="2"/>
      <c r="J433" s="2" t="str">
        <f t="array" ref="J433">IFERROR(INDEX(Rules!$C$2:$C$100,MATCH(1,(Rules!$A$2:$A$100=C433)*(F433&lt;=Rules!$B$2:$B$100),0)),"L4 – CFO/CEO")</f>
        <v/>
      </c>
      <c r="K433" s="2" t="str">
        <f>IFERROR(VLOOKUP(IF(I433="",J433,I433),Escalation!$A$2:$C$10,2,FALSE),"")</f>
        <v/>
      </c>
      <c r="L433" s="2" t="str">
        <f>IFERROR(VLOOKUP(K433,Escalation!$A$2:$C$10,3,FALSE),"")</f>
        <v/>
      </c>
      <c r="M433" s="2"/>
      <c r="N433" s="4"/>
      <c r="Q433" s="4" t="str">
        <f t="shared" si="1"/>
        <v/>
      </c>
      <c r="R433" s="2" t="str">
        <f t="shared" si="2"/>
        <v/>
      </c>
    </row>
    <row r="434" ht="15.75" customHeight="1">
      <c r="A434" s="4"/>
      <c r="C434" s="2"/>
      <c r="E434" s="2"/>
      <c r="F434" s="5"/>
      <c r="I434" s="2"/>
      <c r="J434" s="2" t="str">
        <f t="array" ref="J434">IFERROR(INDEX(Rules!$C$2:$C$100,MATCH(1,(Rules!$A$2:$A$100=C434)*(F434&lt;=Rules!$B$2:$B$100),0)),"L4 – CFO/CEO")</f>
        <v/>
      </c>
      <c r="K434" s="2" t="str">
        <f>IFERROR(VLOOKUP(IF(I434="",J434,I434),Escalation!$A$2:$C$10,2,FALSE),"")</f>
        <v/>
      </c>
      <c r="L434" s="2" t="str">
        <f>IFERROR(VLOOKUP(K434,Escalation!$A$2:$C$10,3,FALSE),"")</f>
        <v/>
      </c>
      <c r="M434" s="2"/>
      <c r="N434" s="4"/>
      <c r="Q434" s="4" t="str">
        <f t="shared" si="1"/>
        <v/>
      </c>
      <c r="R434" s="2" t="str">
        <f t="shared" si="2"/>
        <v/>
      </c>
    </row>
    <row r="435" ht="15.75" customHeight="1">
      <c r="A435" s="4"/>
      <c r="C435" s="2"/>
      <c r="E435" s="2"/>
      <c r="F435" s="5"/>
      <c r="I435" s="2"/>
      <c r="J435" s="2" t="str">
        <f t="array" ref="J435">IFERROR(INDEX(Rules!$C$2:$C$100,MATCH(1,(Rules!$A$2:$A$100=C435)*(F435&lt;=Rules!$B$2:$B$100),0)),"L4 – CFO/CEO")</f>
        <v/>
      </c>
      <c r="K435" s="2" t="str">
        <f>IFERROR(VLOOKUP(IF(I435="",J435,I435),Escalation!$A$2:$C$10,2,FALSE),"")</f>
        <v/>
      </c>
      <c r="L435" s="2" t="str">
        <f>IFERROR(VLOOKUP(K435,Escalation!$A$2:$C$10,3,FALSE),"")</f>
        <v/>
      </c>
      <c r="M435" s="2"/>
      <c r="N435" s="4"/>
      <c r="Q435" s="4" t="str">
        <f t="shared" si="1"/>
        <v/>
      </c>
      <c r="R435" s="2" t="str">
        <f t="shared" si="2"/>
        <v/>
      </c>
    </row>
    <row r="436" ht="15.75" customHeight="1">
      <c r="A436" s="4"/>
      <c r="C436" s="2"/>
      <c r="E436" s="2"/>
      <c r="F436" s="5"/>
      <c r="I436" s="2"/>
      <c r="J436" s="2" t="str">
        <f t="array" ref="J436">IFERROR(INDEX(Rules!$C$2:$C$100,MATCH(1,(Rules!$A$2:$A$100=C436)*(F436&lt;=Rules!$B$2:$B$100),0)),"L4 – CFO/CEO")</f>
        <v/>
      </c>
      <c r="K436" s="2" t="str">
        <f>IFERROR(VLOOKUP(IF(I436="",J436,I436),Escalation!$A$2:$C$10,2,FALSE),"")</f>
        <v/>
      </c>
      <c r="L436" s="2" t="str">
        <f>IFERROR(VLOOKUP(K436,Escalation!$A$2:$C$10,3,FALSE),"")</f>
        <v/>
      </c>
      <c r="M436" s="2"/>
      <c r="N436" s="4"/>
      <c r="Q436" s="4" t="str">
        <f t="shared" si="1"/>
        <v/>
      </c>
      <c r="R436" s="2" t="str">
        <f t="shared" si="2"/>
        <v/>
      </c>
    </row>
    <row r="437" ht="15.75" customHeight="1">
      <c r="A437" s="4"/>
      <c r="C437" s="2"/>
      <c r="E437" s="2"/>
      <c r="F437" s="5"/>
      <c r="I437" s="2"/>
      <c r="J437" s="2" t="str">
        <f t="array" ref="J437">IFERROR(INDEX(Rules!$C$2:$C$100,MATCH(1,(Rules!$A$2:$A$100=C437)*(F437&lt;=Rules!$B$2:$B$100),0)),"L4 – CFO/CEO")</f>
        <v/>
      </c>
      <c r="K437" s="2" t="str">
        <f>IFERROR(VLOOKUP(IF(I437="",J437,I437),Escalation!$A$2:$C$10,2,FALSE),"")</f>
        <v/>
      </c>
      <c r="L437" s="2" t="str">
        <f>IFERROR(VLOOKUP(K437,Escalation!$A$2:$C$10,3,FALSE),"")</f>
        <v/>
      </c>
      <c r="M437" s="2"/>
      <c r="N437" s="4"/>
      <c r="Q437" s="4" t="str">
        <f t="shared" si="1"/>
        <v/>
      </c>
      <c r="R437" s="2" t="str">
        <f t="shared" si="2"/>
        <v/>
      </c>
    </row>
    <row r="438" ht="15.75" customHeight="1">
      <c r="A438" s="4"/>
      <c r="C438" s="2"/>
      <c r="E438" s="2"/>
      <c r="F438" s="5"/>
      <c r="I438" s="2"/>
      <c r="J438" s="2" t="str">
        <f t="array" ref="J438">IFERROR(INDEX(Rules!$C$2:$C$100,MATCH(1,(Rules!$A$2:$A$100=C438)*(F438&lt;=Rules!$B$2:$B$100),0)),"L4 – CFO/CEO")</f>
        <v/>
      </c>
      <c r="K438" s="2" t="str">
        <f>IFERROR(VLOOKUP(IF(I438="",J438,I438),Escalation!$A$2:$C$10,2,FALSE),"")</f>
        <v/>
      </c>
      <c r="L438" s="2" t="str">
        <f>IFERROR(VLOOKUP(K438,Escalation!$A$2:$C$10,3,FALSE),"")</f>
        <v/>
      </c>
      <c r="M438" s="2"/>
      <c r="N438" s="4"/>
      <c r="Q438" s="4" t="str">
        <f t="shared" si="1"/>
        <v/>
      </c>
      <c r="R438" s="2" t="str">
        <f t="shared" si="2"/>
        <v/>
      </c>
    </row>
    <row r="439" ht="15.75" customHeight="1">
      <c r="A439" s="4"/>
      <c r="C439" s="2"/>
      <c r="E439" s="2"/>
      <c r="F439" s="5"/>
      <c r="I439" s="2"/>
      <c r="J439" s="2" t="str">
        <f t="array" ref="J439">IFERROR(INDEX(Rules!$C$2:$C$100,MATCH(1,(Rules!$A$2:$A$100=C439)*(F439&lt;=Rules!$B$2:$B$100),0)),"L4 – CFO/CEO")</f>
        <v/>
      </c>
      <c r="K439" s="2" t="str">
        <f>IFERROR(VLOOKUP(IF(I439="",J439,I439),Escalation!$A$2:$C$10,2,FALSE),"")</f>
        <v/>
      </c>
      <c r="L439" s="2" t="str">
        <f>IFERROR(VLOOKUP(K439,Escalation!$A$2:$C$10,3,FALSE),"")</f>
        <v/>
      </c>
      <c r="M439" s="2"/>
      <c r="N439" s="4"/>
      <c r="Q439" s="4" t="str">
        <f t="shared" si="1"/>
        <v/>
      </c>
      <c r="R439" s="2" t="str">
        <f t="shared" si="2"/>
        <v/>
      </c>
    </row>
    <row r="440" ht="15.75" customHeight="1">
      <c r="A440" s="4"/>
      <c r="C440" s="2"/>
      <c r="E440" s="2"/>
      <c r="F440" s="5"/>
      <c r="I440" s="2"/>
      <c r="J440" s="2" t="str">
        <f t="array" ref="J440">IFERROR(INDEX(Rules!$C$2:$C$100,MATCH(1,(Rules!$A$2:$A$100=C440)*(F440&lt;=Rules!$B$2:$B$100),0)),"L4 – CFO/CEO")</f>
        <v/>
      </c>
      <c r="K440" s="2" t="str">
        <f>IFERROR(VLOOKUP(IF(I440="",J440,I440),Escalation!$A$2:$C$10,2,FALSE),"")</f>
        <v/>
      </c>
      <c r="L440" s="2" t="str">
        <f>IFERROR(VLOOKUP(K440,Escalation!$A$2:$C$10,3,FALSE),"")</f>
        <v/>
      </c>
      <c r="M440" s="2"/>
      <c r="N440" s="4"/>
      <c r="Q440" s="4" t="str">
        <f t="shared" si="1"/>
        <v/>
      </c>
      <c r="R440" s="2" t="str">
        <f t="shared" si="2"/>
        <v/>
      </c>
    </row>
    <row r="441" ht="15.75" customHeight="1">
      <c r="A441" s="4"/>
      <c r="C441" s="2"/>
      <c r="E441" s="2"/>
      <c r="F441" s="5"/>
      <c r="I441" s="2"/>
      <c r="J441" s="2" t="str">
        <f t="array" ref="J441">IFERROR(INDEX(Rules!$C$2:$C$100,MATCH(1,(Rules!$A$2:$A$100=C441)*(F441&lt;=Rules!$B$2:$B$100),0)),"L4 – CFO/CEO")</f>
        <v/>
      </c>
      <c r="K441" s="2" t="str">
        <f>IFERROR(VLOOKUP(IF(I441="",J441,I441),Escalation!$A$2:$C$10,2,FALSE),"")</f>
        <v/>
      </c>
      <c r="L441" s="2" t="str">
        <f>IFERROR(VLOOKUP(K441,Escalation!$A$2:$C$10,3,FALSE),"")</f>
        <v/>
      </c>
      <c r="M441" s="2"/>
      <c r="N441" s="4"/>
      <c r="Q441" s="4" t="str">
        <f t="shared" si="1"/>
        <v/>
      </c>
      <c r="R441" s="2" t="str">
        <f t="shared" si="2"/>
        <v/>
      </c>
    </row>
    <row r="442" ht="15.75" customHeight="1">
      <c r="A442" s="4"/>
      <c r="C442" s="2"/>
      <c r="E442" s="2"/>
      <c r="F442" s="5"/>
      <c r="I442" s="2"/>
      <c r="J442" s="2" t="str">
        <f t="array" ref="J442">IFERROR(INDEX(Rules!$C$2:$C$100,MATCH(1,(Rules!$A$2:$A$100=C442)*(F442&lt;=Rules!$B$2:$B$100),0)),"L4 – CFO/CEO")</f>
        <v/>
      </c>
      <c r="K442" s="2" t="str">
        <f>IFERROR(VLOOKUP(IF(I442="",J442,I442),Escalation!$A$2:$C$10,2,FALSE),"")</f>
        <v/>
      </c>
      <c r="L442" s="2" t="str">
        <f>IFERROR(VLOOKUP(K442,Escalation!$A$2:$C$10,3,FALSE),"")</f>
        <v/>
      </c>
      <c r="M442" s="2"/>
      <c r="N442" s="4"/>
      <c r="Q442" s="4" t="str">
        <f t="shared" si="1"/>
        <v/>
      </c>
      <c r="R442" s="2" t="str">
        <f t="shared" si="2"/>
        <v/>
      </c>
    </row>
    <row r="443" ht="15.75" customHeight="1">
      <c r="A443" s="4"/>
      <c r="C443" s="2"/>
      <c r="E443" s="2"/>
      <c r="F443" s="5"/>
      <c r="I443" s="2"/>
      <c r="J443" s="2" t="str">
        <f t="array" ref="J443">IFERROR(INDEX(Rules!$C$2:$C$100,MATCH(1,(Rules!$A$2:$A$100=C443)*(F443&lt;=Rules!$B$2:$B$100),0)),"L4 – CFO/CEO")</f>
        <v/>
      </c>
      <c r="K443" s="2" t="str">
        <f>IFERROR(VLOOKUP(IF(I443="",J443,I443),Escalation!$A$2:$C$10,2,FALSE),"")</f>
        <v/>
      </c>
      <c r="L443" s="2" t="str">
        <f>IFERROR(VLOOKUP(K443,Escalation!$A$2:$C$10,3,FALSE),"")</f>
        <v/>
      </c>
      <c r="M443" s="2"/>
      <c r="N443" s="4"/>
      <c r="Q443" s="4" t="str">
        <f t="shared" si="1"/>
        <v/>
      </c>
      <c r="R443" s="2" t="str">
        <f t="shared" si="2"/>
        <v/>
      </c>
    </row>
    <row r="444" ht="15.75" customHeight="1">
      <c r="A444" s="4"/>
      <c r="C444" s="2"/>
      <c r="E444" s="2"/>
      <c r="F444" s="5"/>
      <c r="I444" s="2"/>
      <c r="J444" s="2" t="str">
        <f t="array" ref="J444">IFERROR(INDEX(Rules!$C$2:$C$100,MATCH(1,(Rules!$A$2:$A$100=C444)*(F444&lt;=Rules!$B$2:$B$100),0)),"L4 – CFO/CEO")</f>
        <v/>
      </c>
      <c r="K444" s="2" t="str">
        <f>IFERROR(VLOOKUP(IF(I444="",J444,I444),Escalation!$A$2:$C$10,2,FALSE),"")</f>
        <v/>
      </c>
      <c r="L444" s="2" t="str">
        <f>IFERROR(VLOOKUP(K444,Escalation!$A$2:$C$10,3,FALSE),"")</f>
        <v/>
      </c>
      <c r="M444" s="2"/>
      <c r="N444" s="4"/>
      <c r="Q444" s="4" t="str">
        <f t="shared" si="1"/>
        <v/>
      </c>
      <c r="R444" s="2" t="str">
        <f t="shared" si="2"/>
        <v/>
      </c>
    </row>
    <row r="445" ht="15.75" customHeight="1">
      <c r="A445" s="4"/>
      <c r="C445" s="2"/>
      <c r="E445" s="2"/>
      <c r="F445" s="5"/>
      <c r="I445" s="2"/>
      <c r="J445" s="2" t="str">
        <f t="array" ref="J445">IFERROR(INDEX(Rules!$C$2:$C$100,MATCH(1,(Rules!$A$2:$A$100=C445)*(F445&lt;=Rules!$B$2:$B$100),0)),"L4 – CFO/CEO")</f>
        <v/>
      </c>
      <c r="K445" s="2" t="str">
        <f>IFERROR(VLOOKUP(IF(I445="",J445,I445),Escalation!$A$2:$C$10,2,FALSE),"")</f>
        <v/>
      </c>
      <c r="L445" s="2" t="str">
        <f>IFERROR(VLOOKUP(K445,Escalation!$A$2:$C$10,3,FALSE),"")</f>
        <v/>
      </c>
      <c r="M445" s="2"/>
      <c r="N445" s="4"/>
      <c r="Q445" s="4" t="str">
        <f t="shared" si="1"/>
        <v/>
      </c>
      <c r="R445" s="2" t="str">
        <f t="shared" si="2"/>
        <v/>
      </c>
    </row>
    <row r="446" ht="15.75" customHeight="1">
      <c r="A446" s="4"/>
      <c r="C446" s="2"/>
      <c r="E446" s="2"/>
      <c r="F446" s="5"/>
      <c r="I446" s="2"/>
      <c r="J446" s="2" t="str">
        <f t="array" ref="J446">IFERROR(INDEX(Rules!$C$2:$C$100,MATCH(1,(Rules!$A$2:$A$100=C446)*(F446&lt;=Rules!$B$2:$B$100),0)),"L4 – CFO/CEO")</f>
        <v/>
      </c>
      <c r="K446" s="2" t="str">
        <f>IFERROR(VLOOKUP(IF(I446="",J446,I446),Escalation!$A$2:$C$10,2,FALSE),"")</f>
        <v/>
      </c>
      <c r="L446" s="2" t="str">
        <f>IFERROR(VLOOKUP(K446,Escalation!$A$2:$C$10,3,FALSE),"")</f>
        <v/>
      </c>
      <c r="M446" s="2"/>
      <c r="N446" s="4"/>
      <c r="Q446" s="4" t="str">
        <f t="shared" si="1"/>
        <v/>
      </c>
      <c r="R446" s="2" t="str">
        <f t="shared" si="2"/>
        <v/>
      </c>
    </row>
    <row r="447" ht="15.75" customHeight="1">
      <c r="A447" s="4"/>
      <c r="C447" s="2"/>
      <c r="E447" s="2"/>
      <c r="F447" s="5"/>
      <c r="I447" s="2"/>
      <c r="J447" s="2" t="str">
        <f t="array" ref="J447">IFERROR(INDEX(Rules!$C$2:$C$100,MATCH(1,(Rules!$A$2:$A$100=C447)*(F447&lt;=Rules!$B$2:$B$100),0)),"L4 – CFO/CEO")</f>
        <v/>
      </c>
      <c r="K447" s="2" t="str">
        <f>IFERROR(VLOOKUP(IF(I447="",J447,I447),Escalation!$A$2:$C$10,2,FALSE),"")</f>
        <v/>
      </c>
      <c r="L447" s="2" t="str">
        <f>IFERROR(VLOOKUP(K447,Escalation!$A$2:$C$10,3,FALSE),"")</f>
        <v/>
      </c>
      <c r="M447" s="2"/>
      <c r="N447" s="4"/>
      <c r="Q447" s="4" t="str">
        <f t="shared" si="1"/>
        <v/>
      </c>
      <c r="R447" s="2" t="str">
        <f t="shared" si="2"/>
        <v/>
      </c>
    </row>
    <row r="448" ht="15.75" customHeight="1">
      <c r="A448" s="4"/>
      <c r="C448" s="2"/>
      <c r="E448" s="2"/>
      <c r="F448" s="5"/>
      <c r="I448" s="2"/>
      <c r="J448" s="2" t="str">
        <f t="array" ref="J448">IFERROR(INDEX(Rules!$C$2:$C$100,MATCH(1,(Rules!$A$2:$A$100=C448)*(F448&lt;=Rules!$B$2:$B$100),0)),"L4 – CFO/CEO")</f>
        <v/>
      </c>
      <c r="K448" s="2" t="str">
        <f>IFERROR(VLOOKUP(IF(I448="",J448,I448),Escalation!$A$2:$C$10,2,FALSE),"")</f>
        <v/>
      </c>
      <c r="L448" s="2" t="str">
        <f>IFERROR(VLOOKUP(K448,Escalation!$A$2:$C$10,3,FALSE),"")</f>
        <v/>
      </c>
      <c r="M448" s="2"/>
      <c r="N448" s="4"/>
      <c r="Q448" s="4" t="str">
        <f t="shared" si="1"/>
        <v/>
      </c>
      <c r="R448" s="2" t="str">
        <f t="shared" si="2"/>
        <v/>
      </c>
    </row>
    <row r="449" ht="15.75" customHeight="1">
      <c r="A449" s="4"/>
      <c r="C449" s="2"/>
      <c r="E449" s="2"/>
      <c r="F449" s="5"/>
      <c r="I449" s="2"/>
      <c r="J449" s="2" t="str">
        <f t="array" ref="J449">IFERROR(INDEX(Rules!$C$2:$C$100,MATCH(1,(Rules!$A$2:$A$100=C449)*(F449&lt;=Rules!$B$2:$B$100),0)),"L4 – CFO/CEO")</f>
        <v/>
      </c>
      <c r="K449" s="2" t="str">
        <f>IFERROR(VLOOKUP(IF(I449="",J449,I449),Escalation!$A$2:$C$10,2,FALSE),"")</f>
        <v/>
      </c>
      <c r="L449" s="2" t="str">
        <f>IFERROR(VLOOKUP(K449,Escalation!$A$2:$C$10,3,FALSE),"")</f>
        <v/>
      </c>
      <c r="M449" s="2"/>
      <c r="N449" s="4"/>
      <c r="Q449" s="4" t="str">
        <f t="shared" si="1"/>
        <v/>
      </c>
      <c r="R449" s="2" t="str">
        <f t="shared" si="2"/>
        <v/>
      </c>
    </row>
    <row r="450" ht="15.75" customHeight="1">
      <c r="A450" s="4"/>
      <c r="C450" s="2"/>
      <c r="E450" s="2"/>
      <c r="F450" s="5"/>
      <c r="I450" s="2"/>
      <c r="J450" s="2" t="str">
        <f t="array" ref="J450">IFERROR(INDEX(Rules!$C$2:$C$100,MATCH(1,(Rules!$A$2:$A$100=C450)*(F450&lt;=Rules!$B$2:$B$100),0)),"L4 – CFO/CEO")</f>
        <v/>
      </c>
      <c r="K450" s="2" t="str">
        <f>IFERROR(VLOOKUP(IF(I450="",J450,I450),Escalation!$A$2:$C$10,2,FALSE),"")</f>
        <v/>
      </c>
      <c r="L450" s="2" t="str">
        <f>IFERROR(VLOOKUP(K450,Escalation!$A$2:$C$10,3,FALSE),"")</f>
        <v/>
      </c>
      <c r="M450" s="2"/>
      <c r="N450" s="4"/>
      <c r="Q450" s="4" t="str">
        <f t="shared" si="1"/>
        <v/>
      </c>
      <c r="R450" s="2" t="str">
        <f t="shared" si="2"/>
        <v/>
      </c>
    </row>
    <row r="451" ht="15.75" customHeight="1">
      <c r="A451" s="4"/>
      <c r="C451" s="2"/>
      <c r="E451" s="2"/>
      <c r="F451" s="5"/>
      <c r="I451" s="2"/>
      <c r="J451" s="2" t="str">
        <f t="array" ref="J451">IFERROR(INDEX(Rules!$C$2:$C$100,MATCH(1,(Rules!$A$2:$A$100=C451)*(F451&lt;=Rules!$B$2:$B$100),0)),"L4 – CFO/CEO")</f>
        <v/>
      </c>
      <c r="K451" s="2" t="str">
        <f>IFERROR(VLOOKUP(IF(I451="",J451,I451),Escalation!$A$2:$C$10,2,FALSE),"")</f>
        <v/>
      </c>
      <c r="L451" s="2" t="str">
        <f>IFERROR(VLOOKUP(K451,Escalation!$A$2:$C$10,3,FALSE),"")</f>
        <v/>
      </c>
      <c r="M451" s="2"/>
      <c r="N451" s="4"/>
      <c r="Q451" s="4" t="str">
        <f t="shared" si="1"/>
        <v/>
      </c>
      <c r="R451" s="2" t="str">
        <f t="shared" si="2"/>
        <v/>
      </c>
    </row>
    <row r="452" ht="15.75" customHeight="1">
      <c r="A452" s="4"/>
      <c r="C452" s="2"/>
      <c r="E452" s="2"/>
      <c r="F452" s="5"/>
      <c r="I452" s="2"/>
      <c r="J452" s="2" t="str">
        <f t="array" ref="J452">IFERROR(INDEX(Rules!$C$2:$C$100,MATCH(1,(Rules!$A$2:$A$100=C452)*(F452&lt;=Rules!$B$2:$B$100),0)),"L4 – CFO/CEO")</f>
        <v/>
      </c>
      <c r="K452" s="2" t="str">
        <f>IFERROR(VLOOKUP(IF(I452="",J452,I452),Escalation!$A$2:$C$10,2,FALSE),"")</f>
        <v/>
      </c>
      <c r="L452" s="2" t="str">
        <f>IFERROR(VLOOKUP(K452,Escalation!$A$2:$C$10,3,FALSE),"")</f>
        <v/>
      </c>
      <c r="M452" s="2"/>
      <c r="N452" s="4"/>
      <c r="Q452" s="4" t="str">
        <f t="shared" si="1"/>
        <v/>
      </c>
      <c r="R452" s="2" t="str">
        <f t="shared" si="2"/>
        <v/>
      </c>
    </row>
    <row r="453" ht="15.75" customHeight="1">
      <c r="A453" s="4"/>
      <c r="C453" s="2"/>
      <c r="E453" s="2"/>
      <c r="F453" s="5"/>
      <c r="I453" s="2"/>
      <c r="J453" s="2" t="str">
        <f t="array" ref="J453">IFERROR(INDEX(Rules!$C$2:$C$100,MATCH(1,(Rules!$A$2:$A$100=C453)*(F453&lt;=Rules!$B$2:$B$100),0)),"L4 – CFO/CEO")</f>
        <v/>
      </c>
      <c r="K453" s="2" t="str">
        <f>IFERROR(VLOOKUP(IF(I453="",J453,I453),Escalation!$A$2:$C$10,2,FALSE),"")</f>
        <v/>
      </c>
      <c r="L453" s="2" t="str">
        <f>IFERROR(VLOOKUP(K453,Escalation!$A$2:$C$10,3,FALSE),"")</f>
        <v/>
      </c>
      <c r="M453" s="2"/>
      <c r="N453" s="4"/>
      <c r="Q453" s="4" t="str">
        <f t="shared" si="1"/>
        <v/>
      </c>
      <c r="R453" s="2" t="str">
        <f t="shared" si="2"/>
        <v/>
      </c>
    </row>
    <row r="454" ht="15.75" customHeight="1">
      <c r="A454" s="4"/>
      <c r="C454" s="2"/>
      <c r="E454" s="2"/>
      <c r="F454" s="5"/>
      <c r="I454" s="2"/>
      <c r="J454" s="2" t="str">
        <f t="array" ref="J454">IFERROR(INDEX(Rules!$C$2:$C$100,MATCH(1,(Rules!$A$2:$A$100=C454)*(F454&lt;=Rules!$B$2:$B$100),0)),"L4 – CFO/CEO")</f>
        <v/>
      </c>
      <c r="K454" s="2" t="str">
        <f>IFERROR(VLOOKUP(IF(I454="",J454,I454),Escalation!$A$2:$C$10,2,FALSE),"")</f>
        <v/>
      </c>
      <c r="L454" s="2" t="str">
        <f>IFERROR(VLOOKUP(K454,Escalation!$A$2:$C$10,3,FALSE),"")</f>
        <v/>
      </c>
      <c r="M454" s="2"/>
      <c r="N454" s="4"/>
      <c r="Q454" s="4" t="str">
        <f t="shared" si="1"/>
        <v/>
      </c>
      <c r="R454" s="2" t="str">
        <f t="shared" si="2"/>
        <v/>
      </c>
    </row>
    <row r="455" ht="15.75" customHeight="1">
      <c r="A455" s="4"/>
      <c r="C455" s="2"/>
      <c r="E455" s="2"/>
      <c r="F455" s="5"/>
      <c r="I455" s="2"/>
      <c r="J455" s="2" t="str">
        <f t="array" ref="J455">IFERROR(INDEX(Rules!$C$2:$C$100,MATCH(1,(Rules!$A$2:$A$100=C455)*(F455&lt;=Rules!$B$2:$B$100),0)),"L4 – CFO/CEO")</f>
        <v/>
      </c>
      <c r="K455" s="2" t="str">
        <f>IFERROR(VLOOKUP(IF(I455="",J455,I455),Escalation!$A$2:$C$10,2,FALSE),"")</f>
        <v/>
      </c>
      <c r="L455" s="2" t="str">
        <f>IFERROR(VLOOKUP(K455,Escalation!$A$2:$C$10,3,FALSE),"")</f>
        <v/>
      </c>
      <c r="M455" s="2"/>
      <c r="N455" s="4"/>
      <c r="Q455" s="4" t="str">
        <f t="shared" si="1"/>
        <v/>
      </c>
      <c r="R455" s="2" t="str">
        <f t="shared" si="2"/>
        <v/>
      </c>
    </row>
    <row r="456" ht="15.75" customHeight="1">
      <c r="A456" s="4"/>
      <c r="C456" s="2"/>
      <c r="E456" s="2"/>
      <c r="F456" s="5"/>
      <c r="I456" s="2"/>
      <c r="J456" s="2" t="str">
        <f t="array" ref="J456">IFERROR(INDEX(Rules!$C$2:$C$100,MATCH(1,(Rules!$A$2:$A$100=C456)*(F456&lt;=Rules!$B$2:$B$100),0)),"L4 – CFO/CEO")</f>
        <v/>
      </c>
      <c r="K456" s="2" t="str">
        <f>IFERROR(VLOOKUP(IF(I456="",J456,I456),Escalation!$A$2:$C$10,2,FALSE),"")</f>
        <v/>
      </c>
      <c r="L456" s="2" t="str">
        <f>IFERROR(VLOOKUP(K456,Escalation!$A$2:$C$10,3,FALSE),"")</f>
        <v/>
      </c>
      <c r="M456" s="2"/>
      <c r="N456" s="4"/>
      <c r="Q456" s="4" t="str">
        <f t="shared" si="1"/>
        <v/>
      </c>
      <c r="R456" s="2" t="str">
        <f t="shared" si="2"/>
        <v/>
      </c>
    </row>
    <row r="457" ht="15.75" customHeight="1">
      <c r="A457" s="4"/>
      <c r="C457" s="2"/>
      <c r="E457" s="2"/>
      <c r="F457" s="5"/>
      <c r="I457" s="2"/>
      <c r="J457" s="2" t="str">
        <f t="array" ref="J457">IFERROR(INDEX(Rules!$C$2:$C$100,MATCH(1,(Rules!$A$2:$A$100=C457)*(F457&lt;=Rules!$B$2:$B$100),0)),"L4 – CFO/CEO")</f>
        <v/>
      </c>
      <c r="K457" s="2" t="str">
        <f>IFERROR(VLOOKUP(IF(I457="",J457,I457),Escalation!$A$2:$C$10,2,FALSE),"")</f>
        <v/>
      </c>
      <c r="L457" s="2" t="str">
        <f>IFERROR(VLOOKUP(K457,Escalation!$A$2:$C$10,3,FALSE),"")</f>
        <v/>
      </c>
      <c r="M457" s="2"/>
      <c r="N457" s="4"/>
      <c r="Q457" s="4" t="str">
        <f t="shared" si="1"/>
        <v/>
      </c>
      <c r="R457" s="2" t="str">
        <f t="shared" si="2"/>
        <v/>
      </c>
    </row>
    <row r="458" ht="15.75" customHeight="1">
      <c r="A458" s="4"/>
      <c r="C458" s="2"/>
      <c r="E458" s="2"/>
      <c r="F458" s="5"/>
      <c r="I458" s="2"/>
      <c r="J458" s="2" t="str">
        <f t="array" ref="J458">IFERROR(INDEX(Rules!$C$2:$C$100,MATCH(1,(Rules!$A$2:$A$100=C458)*(F458&lt;=Rules!$B$2:$B$100),0)),"L4 – CFO/CEO")</f>
        <v/>
      </c>
      <c r="K458" s="2" t="str">
        <f>IFERROR(VLOOKUP(IF(I458="",J458,I458),Escalation!$A$2:$C$10,2,FALSE),"")</f>
        <v/>
      </c>
      <c r="L458" s="2" t="str">
        <f>IFERROR(VLOOKUP(K458,Escalation!$A$2:$C$10,3,FALSE),"")</f>
        <v/>
      </c>
      <c r="M458" s="2"/>
      <c r="N458" s="4"/>
      <c r="Q458" s="4" t="str">
        <f t="shared" si="1"/>
        <v/>
      </c>
      <c r="R458" s="2" t="str">
        <f t="shared" si="2"/>
        <v/>
      </c>
    </row>
    <row r="459" ht="15.75" customHeight="1">
      <c r="A459" s="4"/>
      <c r="C459" s="2"/>
      <c r="E459" s="2"/>
      <c r="F459" s="5"/>
      <c r="I459" s="2"/>
      <c r="J459" s="2" t="str">
        <f t="array" ref="J459">IFERROR(INDEX(Rules!$C$2:$C$100,MATCH(1,(Rules!$A$2:$A$100=C459)*(F459&lt;=Rules!$B$2:$B$100),0)),"L4 – CFO/CEO")</f>
        <v/>
      </c>
      <c r="K459" s="2" t="str">
        <f>IFERROR(VLOOKUP(IF(I459="",J459,I459),Escalation!$A$2:$C$10,2,FALSE),"")</f>
        <v/>
      </c>
      <c r="L459" s="2" t="str">
        <f>IFERROR(VLOOKUP(K459,Escalation!$A$2:$C$10,3,FALSE),"")</f>
        <v/>
      </c>
      <c r="M459" s="2"/>
      <c r="N459" s="4"/>
      <c r="Q459" s="4" t="str">
        <f t="shared" si="1"/>
        <v/>
      </c>
      <c r="R459" s="2" t="str">
        <f t="shared" si="2"/>
        <v/>
      </c>
    </row>
    <row r="460" ht="15.75" customHeight="1">
      <c r="A460" s="4"/>
      <c r="C460" s="2"/>
      <c r="E460" s="2"/>
      <c r="F460" s="5"/>
      <c r="I460" s="2"/>
      <c r="J460" s="2" t="str">
        <f t="array" ref="J460">IFERROR(INDEX(Rules!$C$2:$C$100,MATCH(1,(Rules!$A$2:$A$100=C460)*(F460&lt;=Rules!$B$2:$B$100),0)),"L4 – CFO/CEO")</f>
        <v/>
      </c>
      <c r="K460" s="2" t="str">
        <f>IFERROR(VLOOKUP(IF(I460="",J460,I460),Escalation!$A$2:$C$10,2,FALSE),"")</f>
        <v/>
      </c>
      <c r="L460" s="2" t="str">
        <f>IFERROR(VLOOKUP(K460,Escalation!$A$2:$C$10,3,FALSE),"")</f>
        <v/>
      </c>
      <c r="M460" s="2"/>
      <c r="N460" s="4"/>
      <c r="Q460" s="4" t="str">
        <f t="shared" si="1"/>
        <v/>
      </c>
      <c r="R460" s="2" t="str">
        <f t="shared" si="2"/>
        <v/>
      </c>
    </row>
    <row r="461" ht="15.75" customHeight="1">
      <c r="A461" s="4"/>
      <c r="C461" s="2"/>
      <c r="E461" s="2"/>
      <c r="F461" s="5"/>
      <c r="I461" s="2"/>
      <c r="J461" s="2" t="str">
        <f t="array" ref="J461">IFERROR(INDEX(Rules!$C$2:$C$100,MATCH(1,(Rules!$A$2:$A$100=C461)*(F461&lt;=Rules!$B$2:$B$100),0)),"L4 – CFO/CEO")</f>
        <v/>
      </c>
      <c r="K461" s="2" t="str">
        <f>IFERROR(VLOOKUP(IF(I461="",J461,I461),Escalation!$A$2:$C$10,2,FALSE),"")</f>
        <v/>
      </c>
      <c r="L461" s="2" t="str">
        <f>IFERROR(VLOOKUP(K461,Escalation!$A$2:$C$10,3,FALSE),"")</f>
        <v/>
      </c>
      <c r="M461" s="2"/>
      <c r="N461" s="4"/>
      <c r="Q461" s="4" t="str">
        <f t="shared" si="1"/>
        <v/>
      </c>
      <c r="R461" s="2" t="str">
        <f t="shared" si="2"/>
        <v/>
      </c>
    </row>
    <row r="462" ht="15.75" customHeight="1">
      <c r="A462" s="4"/>
      <c r="C462" s="2"/>
      <c r="E462" s="2"/>
      <c r="F462" s="5"/>
      <c r="I462" s="2"/>
      <c r="J462" s="2" t="str">
        <f t="array" ref="J462">IFERROR(INDEX(Rules!$C$2:$C$100,MATCH(1,(Rules!$A$2:$A$100=C462)*(F462&lt;=Rules!$B$2:$B$100),0)),"L4 – CFO/CEO")</f>
        <v/>
      </c>
      <c r="K462" s="2" t="str">
        <f>IFERROR(VLOOKUP(IF(I462="",J462,I462),Escalation!$A$2:$C$10,2,FALSE),"")</f>
        <v/>
      </c>
      <c r="L462" s="2" t="str">
        <f>IFERROR(VLOOKUP(K462,Escalation!$A$2:$C$10,3,FALSE),"")</f>
        <v/>
      </c>
      <c r="M462" s="2"/>
      <c r="N462" s="4"/>
      <c r="Q462" s="4" t="str">
        <f t="shared" si="1"/>
        <v/>
      </c>
      <c r="R462" s="2" t="str">
        <f t="shared" si="2"/>
        <v/>
      </c>
    </row>
    <row r="463" ht="15.75" customHeight="1">
      <c r="A463" s="4"/>
      <c r="C463" s="2"/>
      <c r="E463" s="2"/>
      <c r="F463" s="5"/>
      <c r="I463" s="2"/>
      <c r="J463" s="2" t="str">
        <f t="array" ref="J463">IFERROR(INDEX(Rules!$C$2:$C$100,MATCH(1,(Rules!$A$2:$A$100=C463)*(F463&lt;=Rules!$B$2:$B$100),0)),"L4 – CFO/CEO")</f>
        <v/>
      </c>
      <c r="K463" s="2" t="str">
        <f>IFERROR(VLOOKUP(IF(I463="",J463,I463),Escalation!$A$2:$C$10,2,FALSE),"")</f>
        <v/>
      </c>
      <c r="L463" s="2" t="str">
        <f>IFERROR(VLOOKUP(K463,Escalation!$A$2:$C$10,3,FALSE),"")</f>
        <v/>
      </c>
      <c r="M463" s="2"/>
      <c r="N463" s="4"/>
      <c r="Q463" s="4" t="str">
        <f t="shared" si="1"/>
        <v/>
      </c>
      <c r="R463" s="2" t="str">
        <f t="shared" si="2"/>
        <v/>
      </c>
    </row>
    <row r="464" ht="15.75" customHeight="1">
      <c r="A464" s="4"/>
      <c r="C464" s="2"/>
      <c r="E464" s="2"/>
      <c r="F464" s="5"/>
      <c r="I464" s="2"/>
      <c r="J464" s="2" t="str">
        <f t="array" ref="J464">IFERROR(INDEX(Rules!$C$2:$C$100,MATCH(1,(Rules!$A$2:$A$100=C464)*(F464&lt;=Rules!$B$2:$B$100),0)),"L4 – CFO/CEO")</f>
        <v/>
      </c>
      <c r="K464" s="2" t="str">
        <f>IFERROR(VLOOKUP(IF(I464="",J464,I464),Escalation!$A$2:$C$10,2,FALSE),"")</f>
        <v/>
      </c>
      <c r="L464" s="2" t="str">
        <f>IFERROR(VLOOKUP(K464,Escalation!$A$2:$C$10,3,FALSE),"")</f>
        <v/>
      </c>
      <c r="M464" s="2"/>
      <c r="N464" s="4"/>
      <c r="Q464" s="4" t="str">
        <f t="shared" si="1"/>
        <v/>
      </c>
      <c r="R464" s="2" t="str">
        <f t="shared" si="2"/>
        <v/>
      </c>
    </row>
    <row r="465" ht="15.75" customHeight="1">
      <c r="A465" s="4"/>
      <c r="C465" s="2"/>
      <c r="E465" s="2"/>
      <c r="F465" s="5"/>
      <c r="I465" s="2"/>
      <c r="J465" s="2" t="str">
        <f t="array" ref="J465">IFERROR(INDEX(Rules!$C$2:$C$100,MATCH(1,(Rules!$A$2:$A$100=C465)*(F465&lt;=Rules!$B$2:$B$100),0)),"L4 – CFO/CEO")</f>
        <v/>
      </c>
      <c r="K465" s="2" t="str">
        <f>IFERROR(VLOOKUP(IF(I465="",J465,I465),Escalation!$A$2:$C$10,2,FALSE),"")</f>
        <v/>
      </c>
      <c r="L465" s="2" t="str">
        <f>IFERROR(VLOOKUP(K465,Escalation!$A$2:$C$10,3,FALSE),"")</f>
        <v/>
      </c>
      <c r="M465" s="2"/>
      <c r="N465" s="4"/>
      <c r="Q465" s="4" t="str">
        <f t="shared" si="1"/>
        <v/>
      </c>
      <c r="R465" s="2" t="str">
        <f t="shared" si="2"/>
        <v/>
      </c>
    </row>
    <row r="466" ht="15.75" customHeight="1">
      <c r="A466" s="4"/>
      <c r="C466" s="2"/>
      <c r="E466" s="2"/>
      <c r="F466" s="5"/>
      <c r="I466" s="2"/>
      <c r="J466" s="2" t="str">
        <f t="array" ref="J466">IFERROR(INDEX(Rules!$C$2:$C$100,MATCH(1,(Rules!$A$2:$A$100=C466)*(F466&lt;=Rules!$B$2:$B$100),0)),"L4 – CFO/CEO")</f>
        <v/>
      </c>
      <c r="K466" s="2" t="str">
        <f>IFERROR(VLOOKUP(IF(I466="",J466,I466),Escalation!$A$2:$C$10,2,FALSE),"")</f>
        <v/>
      </c>
      <c r="L466" s="2" t="str">
        <f>IFERROR(VLOOKUP(K466,Escalation!$A$2:$C$10,3,FALSE),"")</f>
        <v/>
      </c>
      <c r="M466" s="2"/>
      <c r="N466" s="4"/>
      <c r="Q466" s="4" t="str">
        <f t="shared" si="1"/>
        <v/>
      </c>
      <c r="R466" s="2" t="str">
        <f t="shared" si="2"/>
        <v/>
      </c>
    </row>
    <row r="467" ht="15.75" customHeight="1">
      <c r="A467" s="4"/>
      <c r="C467" s="2"/>
      <c r="E467" s="2"/>
      <c r="F467" s="5"/>
      <c r="I467" s="2"/>
      <c r="J467" s="2" t="str">
        <f t="array" ref="J467">IFERROR(INDEX(Rules!$C$2:$C$100,MATCH(1,(Rules!$A$2:$A$100=C467)*(F467&lt;=Rules!$B$2:$B$100),0)),"L4 – CFO/CEO")</f>
        <v/>
      </c>
      <c r="K467" s="2" t="str">
        <f>IFERROR(VLOOKUP(IF(I467="",J467,I467),Escalation!$A$2:$C$10,2,FALSE),"")</f>
        <v/>
      </c>
      <c r="L467" s="2" t="str">
        <f>IFERROR(VLOOKUP(K467,Escalation!$A$2:$C$10,3,FALSE),"")</f>
        <v/>
      </c>
      <c r="M467" s="2"/>
      <c r="N467" s="4"/>
      <c r="Q467" s="4" t="str">
        <f t="shared" si="1"/>
        <v/>
      </c>
      <c r="R467" s="2" t="str">
        <f t="shared" si="2"/>
        <v/>
      </c>
    </row>
    <row r="468" ht="15.75" customHeight="1">
      <c r="A468" s="4"/>
      <c r="C468" s="2"/>
      <c r="E468" s="2"/>
      <c r="F468" s="5"/>
      <c r="I468" s="2"/>
      <c r="J468" s="2" t="str">
        <f t="array" ref="J468">IFERROR(INDEX(Rules!$C$2:$C$100,MATCH(1,(Rules!$A$2:$A$100=C468)*(F468&lt;=Rules!$B$2:$B$100),0)),"L4 – CFO/CEO")</f>
        <v/>
      </c>
      <c r="K468" s="2" t="str">
        <f>IFERROR(VLOOKUP(IF(I468="",J468,I468),Escalation!$A$2:$C$10,2,FALSE),"")</f>
        <v/>
      </c>
      <c r="L468" s="2" t="str">
        <f>IFERROR(VLOOKUP(K468,Escalation!$A$2:$C$10,3,FALSE),"")</f>
        <v/>
      </c>
      <c r="M468" s="2"/>
      <c r="N468" s="4"/>
      <c r="Q468" s="4" t="str">
        <f t="shared" si="1"/>
        <v/>
      </c>
      <c r="R468" s="2" t="str">
        <f t="shared" si="2"/>
        <v/>
      </c>
    </row>
    <row r="469" ht="15.75" customHeight="1">
      <c r="A469" s="4"/>
      <c r="C469" s="2"/>
      <c r="E469" s="2"/>
      <c r="F469" s="5"/>
      <c r="I469" s="2"/>
      <c r="J469" s="2" t="str">
        <f t="array" ref="J469">IFERROR(INDEX(Rules!$C$2:$C$100,MATCH(1,(Rules!$A$2:$A$100=C469)*(F469&lt;=Rules!$B$2:$B$100),0)),"L4 – CFO/CEO")</f>
        <v/>
      </c>
      <c r="K469" s="2" t="str">
        <f>IFERROR(VLOOKUP(IF(I469="",J469,I469),Escalation!$A$2:$C$10,2,FALSE),"")</f>
        <v/>
      </c>
      <c r="L469" s="2" t="str">
        <f>IFERROR(VLOOKUP(K469,Escalation!$A$2:$C$10,3,FALSE),"")</f>
        <v/>
      </c>
      <c r="M469" s="2"/>
      <c r="N469" s="4"/>
      <c r="Q469" s="4" t="str">
        <f t="shared" si="1"/>
        <v/>
      </c>
      <c r="R469" s="2" t="str">
        <f t="shared" si="2"/>
        <v/>
      </c>
    </row>
    <row r="470" ht="15.75" customHeight="1">
      <c r="A470" s="4"/>
      <c r="C470" s="2"/>
      <c r="E470" s="2"/>
      <c r="F470" s="5"/>
      <c r="I470" s="2"/>
      <c r="J470" s="2" t="str">
        <f t="array" ref="J470">IFERROR(INDEX(Rules!$C$2:$C$100,MATCH(1,(Rules!$A$2:$A$100=C470)*(F470&lt;=Rules!$B$2:$B$100),0)),"L4 – CFO/CEO")</f>
        <v/>
      </c>
      <c r="K470" s="2" t="str">
        <f>IFERROR(VLOOKUP(IF(I470="",J470,I470),Escalation!$A$2:$C$10,2,FALSE),"")</f>
        <v/>
      </c>
      <c r="L470" s="2" t="str">
        <f>IFERROR(VLOOKUP(K470,Escalation!$A$2:$C$10,3,FALSE),"")</f>
        <v/>
      </c>
      <c r="M470" s="2"/>
      <c r="N470" s="4"/>
      <c r="Q470" s="4" t="str">
        <f t="shared" si="1"/>
        <v/>
      </c>
      <c r="R470" s="2" t="str">
        <f t="shared" si="2"/>
        <v/>
      </c>
    </row>
    <row r="471" ht="15.75" customHeight="1">
      <c r="A471" s="4"/>
      <c r="C471" s="2"/>
      <c r="E471" s="2"/>
      <c r="F471" s="5"/>
      <c r="I471" s="2"/>
      <c r="J471" s="2" t="str">
        <f t="array" ref="J471">IFERROR(INDEX(Rules!$C$2:$C$100,MATCH(1,(Rules!$A$2:$A$100=C471)*(F471&lt;=Rules!$B$2:$B$100),0)),"L4 – CFO/CEO")</f>
        <v/>
      </c>
      <c r="K471" s="2" t="str">
        <f>IFERROR(VLOOKUP(IF(I471="",J471,I471),Escalation!$A$2:$C$10,2,FALSE),"")</f>
        <v/>
      </c>
      <c r="L471" s="2" t="str">
        <f>IFERROR(VLOOKUP(K471,Escalation!$A$2:$C$10,3,FALSE),"")</f>
        <v/>
      </c>
      <c r="M471" s="2"/>
      <c r="N471" s="4"/>
      <c r="Q471" s="4" t="str">
        <f t="shared" si="1"/>
        <v/>
      </c>
      <c r="R471" s="2" t="str">
        <f t="shared" si="2"/>
        <v/>
      </c>
    </row>
    <row r="472" ht="15.75" customHeight="1">
      <c r="A472" s="4"/>
      <c r="C472" s="2"/>
      <c r="E472" s="2"/>
      <c r="F472" s="5"/>
      <c r="I472" s="2"/>
      <c r="J472" s="2" t="str">
        <f t="array" ref="J472">IFERROR(INDEX(Rules!$C$2:$C$100,MATCH(1,(Rules!$A$2:$A$100=C472)*(F472&lt;=Rules!$B$2:$B$100),0)),"L4 – CFO/CEO")</f>
        <v/>
      </c>
      <c r="K472" s="2" t="str">
        <f>IFERROR(VLOOKUP(IF(I472="",J472,I472),Escalation!$A$2:$C$10,2,FALSE),"")</f>
        <v/>
      </c>
      <c r="L472" s="2" t="str">
        <f>IFERROR(VLOOKUP(K472,Escalation!$A$2:$C$10,3,FALSE),"")</f>
        <v/>
      </c>
      <c r="M472" s="2"/>
      <c r="N472" s="4"/>
      <c r="Q472" s="4" t="str">
        <f t="shared" si="1"/>
        <v/>
      </c>
      <c r="R472" s="2" t="str">
        <f t="shared" si="2"/>
        <v/>
      </c>
    </row>
    <row r="473" ht="15.75" customHeight="1">
      <c r="A473" s="4"/>
      <c r="C473" s="2"/>
      <c r="E473" s="2"/>
      <c r="F473" s="5"/>
      <c r="I473" s="2"/>
      <c r="J473" s="2" t="str">
        <f t="array" ref="J473">IFERROR(INDEX(Rules!$C$2:$C$100,MATCH(1,(Rules!$A$2:$A$100=C473)*(F473&lt;=Rules!$B$2:$B$100),0)),"L4 – CFO/CEO")</f>
        <v/>
      </c>
      <c r="K473" s="2" t="str">
        <f>IFERROR(VLOOKUP(IF(I473="",J473,I473),Escalation!$A$2:$C$10,2,FALSE),"")</f>
        <v/>
      </c>
      <c r="L473" s="2" t="str">
        <f>IFERROR(VLOOKUP(K473,Escalation!$A$2:$C$10,3,FALSE),"")</f>
        <v/>
      </c>
      <c r="M473" s="2"/>
      <c r="N473" s="4"/>
      <c r="Q473" s="4" t="str">
        <f t="shared" si="1"/>
        <v/>
      </c>
      <c r="R473" s="2" t="str">
        <f t="shared" si="2"/>
        <v/>
      </c>
    </row>
    <row r="474" ht="15.75" customHeight="1">
      <c r="A474" s="4"/>
      <c r="C474" s="2"/>
      <c r="E474" s="2"/>
      <c r="F474" s="5"/>
      <c r="I474" s="2"/>
      <c r="J474" s="2" t="str">
        <f t="array" ref="J474">IFERROR(INDEX(Rules!$C$2:$C$100,MATCH(1,(Rules!$A$2:$A$100=C474)*(F474&lt;=Rules!$B$2:$B$100),0)),"L4 – CFO/CEO")</f>
        <v/>
      </c>
      <c r="K474" s="2" t="str">
        <f>IFERROR(VLOOKUP(IF(I474="",J474,I474),Escalation!$A$2:$C$10,2,FALSE),"")</f>
        <v/>
      </c>
      <c r="L474" s="2" t="str">
        <f>IFERROR(VLOOKUP(K474,Escalation!$A$2:$C$10,3,FALSE),"")</f>
        <v/>
      </c>
      <c r="M474" s="2"/>
      <c r="N474" s="4"/>
      <c r="Q474" s="4" t="str">
        <f t="shared" si="1"/>
        <v/>
      </c>
      <c r="R474" s="2" t="str">
        <f t="shared" si="2"/>
        <v/>
      </c>
    </row>
    <row r="475" ht="15.75" customHeight="1">
      <c r="A475" s="4"/>
      <c r="C475" s="2"/>
      <c r="E475" s="2"/>
      <c r="F475" s="5"/>
      <c r="I475" s="2"/>
      <c r="J475" s="2" t="str">
        <f t="array" ref="J475">IFERROR(INDEX(Rules!$C$2:$C$100,MATCH(1,(Rules!$A$2:$A$100=C475)*(F475&lt;=Rules!$B$2:$B$100),0)),"L4 – CFO/CEO")</f>
        <v/>
      </c>
      <c r="K475" s="2" t="str">
        <f>IFERROR(VLOOKUP(IF(I475="",J475,I475),Escalation!$A$2:$C$10,2,FALSE),"")</f>
        <v/>
      </c>
      <c r="L475" s="2" t="str">
        <f>IFERROR(VLOOKUP(K475,Escalation!$A$2:$C$10,3,FALSE),"")</f>
        <v/>
      </c>
      <c r="M475" s="2"/>
      <c r="N475" s="4"/>
      <c r="Q475" s="4" t="str">
        <f t="shared" si="1"/>
        <v/>
      </c>
      <c r="R475" s="2" t="str">
        <f t="shared" si="2"/>
        <v/>
      </c>
    </row>
    <row r="476" ht="15.75" customHeight="1">
      <c r="A476" s="4"/>
      <c r="C476" s="2"/>
      <c r="E476" s="2"/>
      <c r="F476" s="5"/>
      <c r="I476" s="2"/>
      <c r="J476" s="2" t="str">
        <f t="array" ref="J476">IFERROR(INDEX(Rules!$C$2:$C$100,MATCH(1,(Rules!$A$2:$A$100=C476)*(F476&lt;=Rules!$B$2:$B$100),0)),"L4 – CFO/CEO")</f>
        <v/>
      </c>
      <c r="K476" s="2" t="str">
        <f>IFERROR(VLOOKUP(IF(I476="",J476,I476),Escalation!$A$2:$C$10,2,FALSE),"")</f>
        <v/>
      </c>
      <c r="L476" s="2" t="str">
        <f>IFERROR(VLOOKUP(K476,Escalation!$A$2:$C$10,3,FALSE),"")</f>
        <v/>
      </c>
      <c r="M476" s="2"/>
      <c r="N476" s="4"/>
      <c r="Q476" s="4" t="str">
        <f t="shared" si="1"/>
        <v/>
      </c>
      <c r="R476" s="2" t="str">
        <f t="shared" si="2"/>
        <v/>
      </c>
    </row>
    <row r="477" ht="15.75" customHeight="1">
      <c r="A477" s="4"/>
      <c r="C477" s="2"/>
      <c r="E477" s="2"/>
      <c r="F477" s="5"/>
      <c r="I477" s="2"/>
      <c r="J477" s="2" t="str">
        <f t="array" ref="J477">IFERROR(INDEX(Rules!$C$2:$C$100,MATCH(1,(Rules!$A$2:$A$100=C477)*(F477&lt;=Rules!$B$2:$B$100),0)),"L4 – CFO/CEO")</f>
        <v/>
      </c>
      <c r="K477" s="2" t="str">
        <f>IFERROR(VLOOKUP(IF(I477="",J477,I477),Escalation!$A$2:$C$10,2,FALSE),"")</f>
        <v/>
      </c>
      <c r="L477" s="2" t="str">
        <f>IFERROR(VLOOKUP(K477,Escalation!$A$2:$C$10,3,FALSE),"")</f>
        <v/>
      </c>
      <c r="M477" s="2"/>
      <c r="N477" s="4"/>
      <c r="Q477" s="4" t="str">
        <f t="shared" si="1"/>
        <v/>
      </c>
      <c r="R477" s="2" t="str">
        <f t="shared" si="2"/>
        <v/>
      </c>
    </row>
    <row r="478" ht="15.75" customHeight="1">
      <c r="A478" s="4"/>
      <c r="C478" s="2"/>
      <c r="E478" s="2"/>
      <c r="F478" s="5"/>
      <c r="I478" s="2"/>
      <c r="J478" s="2" t="str">
        <f t="array" ref="J478">IFERROR(INDEX(Rules!$C$2:$C$100,MATCH(1,(Rules!$A$2:$A$100=C478)*(F478&lt;=Rules!$B$2:$B$100),0)),"L4 – CFO/CEO")</f>
        <v/>
      </c>
      <c r="K478" s="2" t="str">
        <f>IFERROR(VLOOKUP(IF(I478="",J478,I478),Escalation!$A$2:$C$10,2,FALSE),"")</f>
        <v/>
      </c>
      <c r="L478" s="2" t="str">
        <f>IFERROR(VLOOKUP(K478,Escalation!$A$2:$C$10,3,FALSE),"")</f>
        <v/>
      </c>
      <c r="M478" s="2"/>
      <c r="N478" s="4"/>
      <c r="Q478" s="4" t="str">
        <f t="shared" si="1"/>
        <v/>
      </c>
      <c r="R478" s="2" t="str">
        <f t="shared" si="2"/>
        <v/>
      </c>
    </row>
    <row r="479" ht="15.75" customHeight="1">
      <c r="A479" s="4"/>
      <c r="C479" s="2"/>
      <c r="E479" s="2"/>
      <c r="F479" s="5"/>
      <c r="I479" s="2"/>
      <c r="J479" s="2" t="str">
        <f t="array" ref="J479">IFERROR(INDEX(Rules!$C$2:$C$100,MATCH(1,(Rules!$A$2:$A$100=C479)*(F479&lt;=Rules!$B$2:$B$100),0)),"L4 – CFO/CEO")</f>
        <v/>
      </c>
      <c r="K479" s="2" t="str">
        <f>IFERROR(VLOOKUP(IF(I479="",J479,I479),Escalation!$A$2:$C$10,2,FALSE),"")</f>
        <v/>
      </c>
      <c r="L479" s="2" t="str">
        <f>IFERROR(VLOOKUP(K479,Escalation!$A$2:$C$10,3,FALSE),"")</f>
        <v/>
      </c>
      <c r="M479" s="2"/>
      <c r="N479" s="4"/>
      <c r="Q479" s="4" t="str">
        <f t="shared" si="1"/>
        <v/>
      </c>
      <c r="R479" s="2" t="str">
        <f t="shared" si="2"/>
        <v/>
      </c>
    </row>
    <row r="480" ht="15.75" customHeight="1">
      <c r="A480" s="4"/>
      <c r="C480" s="2"/>
      <c r="E480" s="2"/>
      <c r="F480" s="5"/>
      <c r="I480" s="2"/>
      <c r="J480" s="2" t="str">
        <f t="array" ref="J480">IFERROR(INDEX(Rules!$C$2:$C$100,MATCH(1,(Rules!$A$2:$A$100=C480)*(F480&lt;=Rules!$B$2:$B$100),0)),"L4 – CFO/CEO")</f>
        <v/>
      </c>
      <c r="K480" s="2" t="str">
        <f>IFERROR(VLOOKUP(IF(I480="",J480,I480),Escalation!$A$2:$C$10,2,FALSE),"")</f>
        <v/>
      </c>
      <c r="L480" s="2" t="str">
        <f>IFERROR(VLOOKUP(K480,Escalation!$A$2:$C$10,3,FALSE),"")</f>
        <v/>
      </c>
      <c r="M480" s="2"/>
      <c r="N480" s="4"/>
      <c r="Q480" s="4" t="str">
        <f t="shared" si="1"/>
        <v/>
      </c>
      <c r="R480" s="2" t="str">
        <f t="shared" si="2"/>
        <v/>
      </c>
    </row>
    <row r="481" ht="15.75" customHeight="1">
      <c r="A481" s="4"/>
      <c r="C481" s="2"/>
      <c r="E481" s="2"/>
      <c r="F481" s="5"/>
      <c r="I481" s="2"/>
      <c r="J481" s="2" t="str">
        <f t="array" ref="J481">IFERROR(INDEX(Rules!$C$2:$C$100,MATCH(1,(Rules!$A$2:$A$100=C481)*(F481&lt;=Rules!$B$2:$B$100),0)),"L4 – CFO/CEO")</f>
        <v/>
      </c>
      <c r="K481" s="2" t="str">
        <f>IFERROR(VLOOKUP(IF(I481="",J481,I481),Escalation!$A$2:$C$10,2,FALSE),"")</f>
        <v/>
      </c>
      <c r="L481" s="2" t="str">
        <f>IFERROR(VLOOKUP(K481,Escalation!$A$2:$C$10,3,FALSE),"")</f>
        <v/>
      </c>
      <c r="M481" s="2"/>
      <c r="N481" s="4"/>
      <c r="Q481" s="4" t="str">
        <f t="shared" si="1"/>
        <v/>
      </c>
      <c r="R481" s="2" t="str">
        <f t="shared" si="2"/>
        <v/>
      </c>
    </row>
    <row r="482" ht="15.75" customHeight="1">
      <c r="A482" s="4"/>
      <c r="C482" s="2"/>
      <c r="E482" s="2"/>
      <c r="F482" s="5"/>
      <c r="I482" s="2"/>
      <c r="J482" s="2" t="str">
        <f t="array" ref="J482">IFERROR(INDEX(Rules!$C$2:$C$100,MATCH(1,(Rules!$A$2:$A$100=C482)*(F482&lt;=Rules!$B$2:$B$100),0)),"L4 – CFO/CEO")</f>
        <v/>
      </c>
      <c r="K482" s="2" t="str">
        <f>IFERROR(VLOOKUP(IF(I482="",J482,I482),Escalation!$A$2:$C$10,2,FALSE),"")</f>
        <v/>
      </c>
      <c r="L482" s="2" t="str">
        <f>IFERROR(VLOOKUP(K482,Escalation!$A$2:$C$10,3,FALSE),"")</f>
        <v/>
      </c>
      <c r="M482" s="2"/>
      <c r="N482" s="4"/>
      <c r="Q482" s="4" t="str">
        <f t="shared" si="1"/>
        <v/>
      </c>
      <c r="R482" s="2" t="str">
        <f t="shared" si="2"/>
        <v/>
      </c>
    </row>
    <row r="483" ht="15.75" customHeight="1">
      <c r="A483" s="4"/>
      <c r="C483" s="2"/>
      <c r="E483" s="2"/>
      <c r="F483" s="5"/>
      <c r="I483" s="2"/>
      <c r="J483" s="2" t="str">
        <f t="array" ref="J483">IFERROR(INDEX(Rules!$C$2:$C$100,MATCH(1,(Rules!$A$2:$A$100=C483)*(F483&lt;=Rules!$B$2:$B$100),0)),"L4 – CFO/CEO")</f>
        <v/>
      </c>
      <c r="K483" s="2" t="str">
        <f>IFERROR(VLOOKUP(IF(I483="",J483,I483),Escalation!$A$2:$C$10,2,FALSE),"")</f>
        <v/>
      </c>
      <c r="L483" s="2" t="str">
        <f>IFERROR(VLOOKUP(K483,Escalation!$A$2:$C$10,3,FALSE),"")</f>
        <v/>
      </c>
      <c r="M483" s="2"/>
      <c r="N483" s="4"/>
      <c r="Q483" s="4" t="str">
        <f t="shared" si="1"/>
        <v/>
      </c>
      <c r="R483" s="2" t="str">
        <f t="shared" si="2"/>
        <v/>
      </c>
    </row>
    <row r="484" ht="15.75" customHeight="1">
      <c r="A484" s="4"/>
      <c r="C484" s="2"/>
      <c r="E484" s="2"/>
      <c r="F484" s="5"/>
      <c r="I484" s="2"/>
      <c r="J484" s="2" t="str">
        <f t="array" ref="J484">IFERROR(INDEX(Rules!$C$2:$C$100,MATCH(1,(Rules!$A$2:$A$100=C484)*(F484&lt;=Rules!$B$2:$B$100),0)),"L4 – CFO/CEO")</f>
        <v/>
      </c>
      <c r="K484" s="2" t="str">
        <f>IFERROR(VLOOKUP(IF(I484="",J484,I484),Escalation!$A$2:$C$10,2,FALSE),"")</f>
        <v/>
      </c>
      <c r="L484" s="2" t="str">
        <f>IFERROR(VLOOKUP(K484,Escalation!$A$2:$C$10,3,FALSE),"")</f>
        <v/>
      </c>
      <c r="M484" s="2"/>
      <c r="N484" s="4"/>
      <c r="Q484" s="4" t="str">
        <f t="shared" si="1"/>
        <v/>
      </c>
      <c r="R484" s="2" t="str">
        <f t="shared" si="2"/>
        <v/>
      </c>
    </row>
    <row r="485" ht="15.75" customHeight="1">
      <c r="A485" s="4"/>
      <c r="C485" s="2"/>
      <c r="E485" s="2"/>
      <c r="F485" s="5"/>
      <c r="I485" s="2"/>
      <c r="J485" s="2" t="str">
        <f t="array" ref="J485">IFERROR(INDEX(Rules!$C$2:$C$100,MATCH(1,(Rules!$A$2:$A$100=C485)*(F485&lt;=Rules!$B$2:$B$100),0)),"L4 – CFO/CEO")</f>
        <v/>
      </c>
      <c r="K485" s="2" t="str">
        <f>IFERROR(VLOOKUP(IF(I485="",J485,I485),Escalation!$A$2:$C$10,2,FALSE),"")</f>
        <v/>
      </c>
      <c r="L485" s="2" t="str">
        <f>IFERROR(VLOOKUP(K485,Escalation!$A$2:$C$10,3,FALSE),"")</f>
        <v/>
      </c>
      <c r="M485" s="2"/>
      <c r="N485" s="4"/>
      <c r="Q485" s="4" t="str">
        <f t="shared" si="1"/>
        <v/>
      </c>
      <c r="R485" s="2" t="str">
        <f t="shared" si="2"/>
        <v/>
      </c>
    </row>
    <row r="486" ht="15.75" customHeight="1">
      <c r="A486" s="4"/>
      <c r="C486" s="2"/>
      <c r="E486" s="2"/>
      <c r="F486" s="5"/>
      <c r="I486" s="2"/>
      <c r="J486" s="2" t="str">
        <f t="array" ref="J486">IFERROR(INDEX(Rules!$C$2:$C$100,MATCH(1,(Rules!$A$2:$A$100=C486)*(F486&lt;=Rules!$B$2:$B$100),0)),"L4 – CFO/CEO")</f>
        <v/>
      </c>
      <c r="K486" s="2" t="str">
        <f>IFERROR(VLOOKUP(IF(I486="",J486,I486),Escalation!$A$2:$C$10,2,FALSE),"")</f>
        <v/>
      </c>
      <c r="L486" s="2" t="str">
        <f>IFERROR(VLOOKUP(K486,Escalation!$A$2:$C$10,3,FALSE),"")</f>
        <v/>
      </c>
      <c r="M486" s="2"/>
      <c r="N486" s="4"/>
      <c r="Q486" s="4" t="str">
        <f t="shared" si="1"/>
        <v/>
      </c>
      <c r="R486" s="2" t="str">
        <f t="shared" si="2"/>
        <v/>
      </c>
    </row>
    <row r="487" ht="15.75" customHeight="1">
      <c r="A487" s="4"/>
      <c r="C487" s="2"/>
      <c r="E487" s="2"/>
      <c r="F487" s="5"/>
      <c r="I487" s="2"/>
      <c r="J487" s="2" t="str">
        <f t="array" ref="J487">IFERROR(INDEX(Rules!$C$2:$C$100,MATCH(1,(Rules!$A$2:$A$100=C487)*(F487&lt;=Rules!$B$2:$B$100),0)),"L4 – CFO/CEO")</f>
        <v/>
      </c>
      <c r="K487" s="2" t="str">
        <f>IFERROR(VLOOKUP(IF(I487="",J487,I487),Escalation!$A$2:$C$10,2,FALSE),"")</f>
        <v/>
      </c>
      <c r="L487" s="2" t="str">
        <f>IFERROR(VLOOKUP(K487,Escalation!$A$2:$C$10,3,FALSE),"")</f>
        <v/>
      </c>
      <c r="M487" s="2"/>
      <c r="N487" s="4"/>
      <c r="Q487" s="4" t="str">
        <f t="shared" si="1"/>
        <v/>
      </c>
      <c r="R487" s="2" t="str">
        <f t="shared" si="2"/>
        <v/>
      </c>
    </row>
    <row r="488" ht="15.75" customHeight="1">
      <c r="A488" s="4"/>
      <c r="C488" s="2"/>
      <c r="E488" s="2"/>
      <c r="F488" s="5"/>
      <c r="I488" s="2"/>
      <c r="J488" s="2" t="str">
        <f t="array" ref="J488">IFERROR(INDEX(Rules!$C$2:$C$100,MATCH(1,(Rules!$A$2:$A$100=C488)*(F488&lt;=Rules!$B$2:$B$100),0)),"L4 – CFO/CEO")</f>
        <v/>
      </c>
      <c r="K488" s="2" t="str">
        <f>IFERROR(VLOOKUP(IF(I488="",J488,I488),Escalation!$A$2:$C$10,2,FALSE),"")</f>
        <v/>
      </c>
      <c r="L488" s="2" t="str">
        <f>IFERROR(VLOOKUP(K488,Escalation!$A$2:$C$10,3,FALSE),"")</f>
        <v/>
      </c>
      <c r="M488" s="2"/>
      <c r="N488" s="4"/>
      <c r="Q488" s="4" t="str">
        <f t="shared" si="1"/>
        <v/>
      </c>
      <c r="R488" s="2" t="str">
        <f t="shared" si="2"/>
        <v/>
      </c>
    </row>
    <row r="489" ht="15.75" customHeight="1">
      <c r="A489" s="4"/>
      <c r="C489" s="2"/>
      <c r="E489" s="2"/>
      <c r="F489" s="5"/>
      <c r="I489" s="2"/>
      <c r="J489" s="2" t="str">
        <f t="array" ref="J489">IFERROR(INDEX(Rules!$C$2:$C$100,MATCH(1,(Rules!$A$2:$A$100=C489)*(F489&lt;=Rules!$B$2:$B$100),0)),"L4 – CFO/CEO")</f>
        <v/>
      </c>
      <c r="K489" s="2" t="str">
        <f>IFERROR(VLOOKUP(IF(I489="",J489,I489),Escalation!$A$2:$C$10,2,FALSE),"")</f>
        <v/>
      </c>
      <c r="L489" s="2" t="str">
        <f>IFERROR(VLOOKUP(K489,Escalation!$A$2:$C$10,3,FALSE),"")</f>
        <v/>
      </c>
      <c r="M489" s="2"/>
      <c r="N489" s="4"/>
      <c r="Q489" s="4" t="str">
        <f t="shared" si="1"/>
        <v/>
      </c>
      <c r="R489" s="2" t="str">
        <f t="shared" si="2"/>
        <v/>
      </c>
    </row>
    <row r="490" ht="15.75" customHeight="1">
      <c r="A490" s="4"/>
      <c r="C490" s="2"/>
      <c r="E490" s="2"/>
      <c r="F490" s="5"/>
      <c r="I490" s="2"/>
      <c r="J490" s="2" t="str">
        <f t="array" ref="J490">IFERROR(INDEX(Rules!$C$2:$C$100,MATCH(1,(Rules!$A$2:$A$100=C490)*(F490&lt;=Rules!$B$2:$B$100),0)),"L4 – CFO/CEO")</f>
        <v/>
      </c>
      <c r="K490" s="2" t="str">
        <f>IFERROR(VLOOKUP(IF(I490="",J490,I490),Escalation!$A$2:$C$10,2,FALSE),"")</f>
        <v/>
      </c>
      <c r="L490" s="2" t="str">
        <f>IFERROR(VLOOKUP(K490,Escalation!$A$2:$C$10,3,FALSE),"")</f>
        <v/>
      </c>
      <c r="M490" s="2"/>
      <c r="N490" s="4"/>
      <c r="Q490" s="4" t="str">
        <f t="shared" si="1"/>
        <v/>
      </c>
      <c r="R490" s="2" t="str">
        <f t="shared" si="2"/>
        <v/>
      </c>
    </row>
    <row r="491" ht="15.75" customHeight="1">
      <c r="A491" s="4"/>
      <c r="C491" s="2"/>
      <c r="E491" s="2"/>
      <c r="F491" s="5"/>
      <c r="I491" s="2"/>
      <c r="J491" s="2" t="str">
        <f t="array" ref="J491">IFERROR(INDEX(Rules!$C$2:$C$100,MATCH(1,(Rules!$A$2:$A$100=C491)*(F491&lt;=Rules!$B$2:$B$100),0)),"L4 – CFO/CEO")</f>
        <v/>
      </c>
      <c r="K491" s="2" t="str">
        <f>IFERROR(VLOOKUP(IF(I491="",J491,I491),Escalation!$A$2:$C$10,2,FALSE),"")</f>
        <v/>
      </c>
      <c r="L491" s="2" t="str">
        <f>IFERROR(VLOOKUP(K491,Escalation!$A$2:$C$10,3,FALSE),"")</f>
        <v/>
      </c>
      <c r="M491" s="2"/>
      <c r="N491" s="4"/>
      <c r="Q491" s="4" t="str">
        <f t="shared" si="1"/>
        <v/>
      </c>
      <c r="R491" s="2" t="str">
        <f t="shared" si="2"/>
        <v/>
      </c>
    </row>
    <row r="492" ht="15.75" customHeight="1">
      <c r="A492" s="4"/>
      <c r="C492" s="2"/>
      <c r="E492" s="2"/>
      <c r="F492" s="5"/>
      <c r="I492" s="2"/>
      <c r="J492" s="2" t="str">
        <f t="array" ref="J492">IFERROR(INDEX(Rules!$C$2:$C$100,MATCH(1,(Rules!$A$2:$A$100=C492)*(F492&lt;=Rules!$B$2:$B$100),0)),"L4 – CFO/CEO")</f>
        <v/>
      </c>
      <c r="K492" s="2" t="str">
        <f>IFERROR(VLOOKUP(IF(I492="",J492,I492),Escalation!$A$2:$C$10,2,FALSE),"")</f>
        <v/>
      </c>
      <c r="L492" s="2" t="str">
        <f>IFERROR(VLOOKUP(K492,Escalation!$A$2:$C$10,3,FALSE),"")</f>
        <v/>
      </c>
      <c r="M492" s="2"/>
      <c r="N492" s="4"/>
      <c r="Q492" s="4" t="str">
        <f t="shared" si="1"/>
        <v/>
      </c>
      <c r="R492" s="2" t="str">
        <f t="shared" si="2"/>
        <v/>
      </c>
    </row>
    <row r="493" ht="15.75" customHeight="1">
      <c r="A493" s="4"/>
      <c r="C493" s="2"/>
      <c r="E493" s="2"/>
      <c r="F493" s="5"/>
      <c r="I493" s="2"/>
      <c r="J493" s="2" t="str">
        <f t="array" ref="J493">IFERROR(INDEX(Rules!$C$2:$C$100,MATCH(1,(Rules!$A$2:$A$100=C493)*(F493&lt;=Rules!$B$2:$B$100),0)),"L4 – CFO/CEO")</f>
        <v/>
      </c>
      <c r="K493" s="2" t="str">
        <f>IFERROR(VLOOKUP(IF(I493="",J493,I493),Escalation!$A$2:$C$10,2,FALSE),"")</f>
        <v/>
      </c>
      <c r="L493" s="2" t="str">
        <f>IFERROR(VLOOKUP(K493,Escalation!$A$2:$C$10,3,FALSE),"")</f>
        <v/>
      </c>
      <c r="M493" s="2"/>
      <c r="N493" s="4"/>
      <c r="Q493" s="4" t="str">
        <f t="shared" si="1"/>
        <v/>
      </c>
      <c r="R493" s="2" t="str">
        <f t="shared" si="2"/>
        <v/>
      </c>
    </row>
    <row r="494" ht="15.75" customHeight="1">
      <c r="A494" s="4"/>
      <c r="C494" s="2"/>
      <c r="E494" s="2"/>
      <c r="F494" s="5"/>
      <c r="I494" s="2"/>
      <c r="J494" s="2" t="str">
        <f t="array" ref="J494">IFERROR(INDEX(Rules!$C$2:$C$100,MATCH(1,(Rules!$A$2:$A$100=C494)*(F494&lt;=Rules!$B$2:$B$100),0)),"L4 – CFO/CEO")</f>
        <v/>
      </c>
      <c r="K494" s="2" t="str">
        <f>IFERROR(VLOOKUP(IF(I494="",J494,I494),Escalation!$A$2:$C$10,2,FALSE),"")</f>
        <v/>
      </c>
      <c r="L494" s="2" t="str">
        <f>IFERROR(VLOOKUP(K494,Escalation!$A$2:$C$10,3,FALSE),"")</f>
        <v/>
      </c>
      <c r="M494" s="2"/>
      <c r="N494" s="4"/>
      <c r="Q494" s="4" t="str">
        <f t="shared" si="1"/>
        <v/>
      </c>
      <c r="R494" s="2" t="str">
        <f t="shared" si="2"/>
        <v/>
      </c>
    </row>
    <row r="495" ht="15.75" customHeight="1">
      <c r="A495" s="4"/>
      <c r="C495" s="2"/>
      <c r="E495" s="2"/>
      <c r="F495" s="5"/>
      <c r="I495" s="2"/>
      <c r="J495" s="2" t="str">
        <f t="array" ref="J495">IFERROR(INDEX(Rules!$C$2:$C$100,MATCH(1,(Rules!$A$2:$A$100=C495)*(F495&lt;=Rules!$B$2:$B$100),0)),"L4 – CFO/CEO")</f>
        <v/>
      </c>
      <c r="K495" s="2" t="str">
        <f>IFERROR(VLOOKUP(IF(I495="",J495,I495),Escalation!$A$2:$C$10,2,FALSE),"")</f>
        <v/>
      </c>
      <c r="L495" s="2" t="str">
        <f>IFERROR(VLOOKUP(K495,Escalation!$A$2:$C$10,3,FALSE),"")</f>
        <v/>
      </c>
      <c r="M495" s="2"/>
      <c r="N495" s="4"/>
      <c r="Q495" s="4" t="str">
        <f t="shared" si="1"/>
        <v/>
      </c>
      <c r="R495" s="2" t="str">
        <f t="shared" si="2"/>
        <v/>
      </c>
    </row>
    <row r="496" ht="15.75" customHeight="1">
      <c r="A496" s="4"/>
      <c r="C496" s="2"/>
      <c r="E496" s="2"/>
      <c r="F496" s="5"/>
      <c r="I496" s="2"/>
      <c r="J496" s="2" t="str">
        <f t="array" ref="J496">IFERROR(INDEX(Rules!$C$2:$C$100,MATCH(1,(Rules!$A$2:$A$100=C496)*(F496&lt;=Rules!$B$2:$B$100),0)),"L4 – CFO/CEO")</f>
        <v/>
      </c>
      <c r="K496" s="2" t="str">
        <f>IFERROR(VLOOKUP(IF(I496="",J496,I496),Escalation!$A$2:$C$10,2,FALSE),"")</f>
        <v/>
      </c>
      <c r="L496" s="2" t="str">
        <f>IFERROR(VLOOKUP(K496,Escalation!$A$2:$C$10,3,FALSE),"")</f>
        <v/>
      </c>
      <c r="M496" s="2"/>
      <c r="N496" s="4"/>
      <c r="Q496" s="4" t="str">
        <f t="shared" si="1"/>
        <v/>
      </c>
      <c r="R496" s="2" t="str">
        <f t="shared" si="2"/>
        <v/>
      </c>
    </row>
    <row r="497" ht="15.75" customHeight="1">
      <c r="A497" s="4"/>
      <c r="C497" s="2"/>
      <c r="E497" s="2"/>
      <c r="F497" s="5"/>
      <c r="I497" s="2"/>
      <c r="J497" s="2" t="str">
        <f t="array" ref="J497">IFERROR(INDEX(Rules!$C$2:$C$100,MATCH(1,(Rules!$A$2:$A$100=C497)*(F497&lt;=Rules!$B$2:$B$100),0)),"L4 – CFO/CEO")</f>
        <v/>
      </c>
      <c r="K497" s="2" t="str">
        <f>IFERROR(VLOOKUP(IF(I497="",J497,I497),Escalation!$A$2:$C$10,2,FALSE),"")</f>
        <v/>
      </c>
      <c r="L497" s="2" t="str">
        <f>IFERROR(VLOOKUP(K497,Escalation!$A$2:$C$10,3,FALSE),"")</f>
        <v/>
      </c>
      <c r="M497" s="2"/>
      <c r="N497" s="4"/>
      <c r="Q497" s="4" t="str">
        <f t="shared" si="1"/>
        <v/>
      </c>
      <c r="R497" s="2" t="str">
        <f t="shared" si="2"/>
        <v/>
      </c>
    </row>
    <row r="498" ht="15.75" customHeight="1">
      <c r="A498" s="4"/>
      <c r="C498" s="2"/>
      <c r="E498" s="2"/>
      <c r="F498" s="5"/>
      <c r="I498" s="2"/>
      <c r="J498" s="2" t="str">
        <f t="array" ref="J498">IFERROR(INDEX(Rules!$C$2:$C$100,MATCH(1,(Rules!$A$2:$A$100=C498)*(F498&lt;=Rules!$B$2:$B$100),0)),"L4 – CFO/CEO")</f>
        <v/>
      </c>
      <c r="K498" s="2" t="str">
        <f>IFERROR(VLOOKUP(IF(I498="",J498,I498),Escalation!$A$2:$C$10,2,FALSE),"")</f>
        <v/>
      </c>
      <c r="L498" s="2" t="str">
        <f>IFERROR(VLOOKUP(K498,Escalation!$A$2:$C$10,3,FALSE),"")</f>
        <v/>
      </c>
      <c r="M498" s="2"/>
      <c r="N498" s="4"/>
      <c r="Q498" s="4" t="str">
        <f t="shared" si="1"/>
        <v/>
      </c>
      <c r="R498" s="2" t="str">
        <f t="shared" si="2"/>
        <v/>
      </c>
    </row>
    <row r="499" ht="15.75" customHeight="1">
      <c r="A499" s="4"/>
      <c r="C499" s="2"/>
      <c r="E499" s="2"/>
      <c r="F499" s="5"/>
      <c r="I499" s="2"/>
      <c r="J499" s="2" t="str">
        <f t="array" ref="J499">IFERROR(INDEX(Rules!$C$2:$C$100,MATCH(1,(Rules!$A$2:$A$100=C499)*(F499&lt;=Rules!$B$2:$B$100),0)),"L4 – CFO/CEO")</f>
        <v/>
      </c>
      <c r="K499" s="2" t="str">
        <f>IFERROR(VLOOKUP(IF(I499="",J499,I499),Escalation!$A$2:$C$10,2,FALSE),"")</f>
        <v/>
      </c>
      <c r="L499" s="2" t="str">
        <f>IFERROR(VLOOKUP(K499,Escalation!$A$2:$C$10,3,FALSE),"")</f>
        <v/>
      </c>
      <c r="M499" s="2"/>
      <c r="N499" s="4"/>
      <c r="Q499" s="4" t="str">
        <f t="shared" si="1"/>
        <v/>
      </c>
      <c r="R499" s="2" t="str">
        <f t="shared" si="2"/>
        <v/>
      </c>
    </row>
    <row r="500" ht="15.75" customHeight="1">
      <c r="A500" s="4"/>
      <c r="C500" s="2"/>
      <c r="E500" s="2"/>
      <c r="F500" s="5"/>
      <c r="I500" s="2"/>
      <c r="J500" s="2" t="str">
        <f t="array" ref="J500">IFERROR(INDEX(Rules!$C$2:$C$100,MATCH(1,(Rules!$A$2:$A$100=C500)*(F500&lt;=Rules!$B$2:$B$100),0)),"L4 – CFO/CEO")</f>
        <v/>
      </c>
      <c r="K500" s="2" t="str">
        <f>IFERROR(VLOOKUP(IF(I500="",J500,I500),Escalation!$A$2:$C$10,2,FALSE),"")</f>
        <v/>
      </c>
      <c r="L500" s="2" t="str">
        <f>IFERROR(VLOOKUP(K500,Escalation!$A$2:$C$10,3,FALSE),"")</f>
        <v/>
      </c>
      <c r="M500" s="2"/>
      <c r="N500" s="4"/>
      <c r="Q500" s="4" t="str">
        <f t="shared" si="1"/>
        <v/>
      </c>
      <c r="R500" s="2" t="str">
        <f t="shared" si="2"/>
        <v/>
      </c>
    </row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I2:I500">
      <formula1>Levels</formula1>
    </dataValidation>
    <dataValidation type="list" allowBlank="1" showErrorMessage="1" sqref="C2:C500">
      <formula1>DecisionTypes</formula1>
    </dataValidation>
    <dataValidation type="list" allowBlank="1" showErrorMessage="1" sqref="M2:M500">
      <formula1>StatusList</formula1>
    </dataValidation>
    <dataValidation type="list" allowBlank="1" showErrorMessage="1" sqref="E2:E500">
      <formula1>Teams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44</v>
      </c>
      <c r="B1" s="1" t="s">
        <v>45</v>
      </c>
      <c r="C1" s="1" t="s">
        <v>38</v>
      </c>
      <c r="D1" s="1" t="s">
        <v>46</v>
      </c>
      <c r="E1" s="1" t="s">
        <v>47</v>
      </c>
      <c r="F1" s="1" t="s">
        <v>48</v>
      </c>
      <c r="G1" s="1" t="s">
        <v>49</v>
      </c>
      <c r="H1" s="1" t="s">
        <v>50</v>
      </c>
      <c r="I1" s="1" t="s">
        <v>51</v>
      </c>
      <c r="J1" s="1" t="s">
        <v>52</v>
      </c>
      <c r="K1" s="1" t="s">
        <v>42</v>
      </c>
      <c r="L1" s="1" t="s">
        <v>43</v>
      </c>
      <c r="M1" s="1" t="s">
        <v>14</v>
      </c>
      <c r="N1" s="1" t="s">
        <v>53</v>
      </c>
      <c r="O1" s="1" t="s">
        <v>54</v>
      </c>
      <c r="P1" s="1" t="s">
        <v>55</v>
      </c>
    </row>
    <row r="2">
      <c r="A2" s="6">
        <v>45971.0</v>
      </c>
      <c r="B2" s="2" t="s">
        <v>58</v>
      </c>
      <c r="C2" s="2" t="s">
        <v>16</v>
      </c>
      <c r="D2" s="2" t="s">
        <v>59</v>
      </c>
      <c r="E2" s="2" t="s">
        <v>31</v>
      </c>
      <c r="F2" s="2">
        <v>7500.0</v>
      </c>
      <c r="G2" s="2" t="s">
        <v>60</v>
      </c>
      <c r="H2" s="2" t="s">
        <v>61</v>
      </c>
      <c r="I2" s="2" t="s">
        <v>21</v>
      </c>
      <c r="M2" s="2" t="s">
        <v>22</v>
      </c>
      <c r="O2" s="2" t="s">
        <v>62</v>
      </c>
    </row>
    <row r="3">
      <c r="A3" s="6">
        <v>45966.0</v>
      </c>
      <c r="B3" s="2" t="s">
        <v>63</v>
      </c>
      <c r="C3" s="2" t="s">
        <v>20</v>
      </c>
      <c r="D3" s="2" t="s">
        <v>64</v>
      </c>
      <c r="E3" s="2" t="s">
        <v>15</v>
      </c>
      <c r="F3" s="2">
        <v>18000.0</v>
      </c>
      <c r="G3" s="2" t="s">
        <v>60</v>
      </c>
      <c r="H3" s="2" t="s">
        <v>65</v>
      </c>
      <c r="I3" s="2" t="s">
        <v>25</v>
      </c>
      <c r="M3" s="2" t="s">
        <v>26</v>
      </c>
      <c r="N3" s="6">
        <v>45972.0</v>
      </c>
      <c r="O3" s="2" t="s">
        <v>66</v>
      </c>
    </row>
    <row r="4">
      <c r="A4" s="6">
        <v>45972.0</v>
      </c>
      <c r="B4" s="2" t="s">
        <v>67</v>
      </c>
      <c r="C4" s="2" t="s">
        <v>28</v>
      </c>
      <c r="D4" s="2" t="s">
        <v>68</v>
      </c>
      <c r="E4" s="2" t="s">
        <v>23</v>
      </c>
      <c r="F4" s="2">
        <v>55000.0</v>
      </c>
      <c r="G4" s="2" t="s">
        <v>60</v>
      </c>
      <c r="H4" s="2" t="s">
        <v>69</v>
      </c>
      <c r="I4" s="2" t="s">
        <v>29</v>
      </c>
      <c r="M4" s="2" t="s">
        <v>22</v>
      </c>
      <c r="O4" s="2" t="s">
        <v>70</v>
      </c>
    </row>
    <row r="5">
      <c r="A5" s="6">
        <v>45973.0</v>
      </c>
      <c r="B5" s="2" t="s">
        <v>71</v>
      </c>
      <c r="C5" s="2" t="s">
        <v>24</v>
      </c>
      <c r="D5" s="2" t="s">
        <v>72</v>
      </c>
      <c r="E5" s="2" t="s">
        <v>27</v>
      </c>
      <c r="F5" s="2">
        <v>90000.0</v>
      </c>
      <c r="G5" s="2" t="s">
        <v>60</v>
      </c>
      <c r="H5" s="2" t="s">
        <v>73</v>
      </c>
      <c r="I5" s="2" t="s">
        <v>25</v>
      </c>
      <c r="M5" s="2" t="s">
        <v>18</v>
      </c>
      <c r="O5" s="2" t="s">
        <v>74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0.71"/>
    <col customWidth="1" min="2" max="4" width="18.71"/>
    <col customWidth="1" min="5" max="26" width="8.71"/>
  </cols>
  <sheetData>
    <row r="1">
      <c r="A1" s="7" t="s">
        <v>75</v>
      </c>
    </row>
    <row r="3">
      <c r="A3" s="3" t="s">
        <v>76</v>
      </c>
    </row>
    <row r="5">
      <c r="A5" s="2" t="s">
        <v>77</v>
      </c>
      <c r="B5" s="8">
        <f>COUNTA(DoA_Matrix!B2:B500)</f>
        <v>4</v>
      </c>
    </row>
    <row r="6">
      <c r="A6" s="2" t="s">
        <v>78</v>
      </c>
      <c r="B6" s="9">
        <f>IFERROR(COUNTIF(DoA_Matrix!M2:M500,"Approved")/COUNTA(DoA_Matrix!M2:M500),0)</f>
        <v>0.25</v>
      </c>
    </row>
    <row r="7">
      <c r="A7" s="2" t="s">
        <v>79</v>
      </c>
      <c r="B7" s="8">
        <f>IFERROR(AVERAGE(IF(DoA_Matrix!N2:N500&lt;&gt;"",DoA_Matrix!N2:N500-DoA_Matrix!A2:A500)),0)</f>
        <v>0</v>
      </c>
    </row>
    <row r="8">
      <c r="A8" s="2" t="s">
        <v>80</v>
      </c>
      <c r="B8" s="8">
        <f>COUNTIF(DoA_Matrix!R2:R500,"Yes")</f>
        <v>3</v>
      </c>
    </row>
    <row r="11">
      <c r="A11" s="3" t="s">
        <v>81</v>
      </c>
    </row>
    <row r="13">
      <c r="A13" s="2" t="s">
        <v>18</v>
      </c>
      <c r="B13" s="8">
        <f>COUNTIF(DoA_Matrix!M2:M500,"Draft")</f>
        <v>1</v>
      </c>
    </row>
    <row r="14">
      <c r="A14" s="2" t="s">
        <v>22</v>
      </c>
      <c r="B14" s="8">
        <f>COUNTIF(DoA_Matrix!M2:M500,"Submitted")</f>
        <v>2</v>
      </c>
    </row>
    <row r="15">
      <c r="A15" s="2" t="s">
        <v>26</v>
      </c>
      <c r="B15" s="8">
        <f>COUNTIF(DoA_Matrix!M2:M500,"Approved")</f>
        <v>1</v>
      </c>
    </row>
    <row r="16">
      <c r="A16" s="2" t="s">
        <v>30</v>
      </c>
      <c r="B16" s="8">
        <f>COUNTIF(DoA_Matrix!M2:M500,"Rejected")</f>
        <v>0</v>
      </c>
    </row>
    <row r="17">
      <c r="A17" s="2" t="s">
        <v>34</v>
      </c>
      <c r="B17" s="8">
        <f>COUNTIF(DoA_Matrix!M2:M500,"On Hold")</f>
        <v>0</v>
      </c>
    </row>
    <row r="21" ht="15.75" customHeight="1">
      <c r="A21" s="3" t="s">
        <v>82</v>
      </c>
    </row>
    <row r="22" ht="15.75" customHeight="1">
      <c r="A22" s="2" t="s">
        <v>15</v>
      </c>
      <c r="B22" s="8">
        <f>COUNTIF(DoA_Matrix!E2:E500,"Operations")</f>
        <v>1</v>
      </c>
    </row>
    <row r="23" ht="15.75" customHeight="1">
      <c r="A23" s="2" t="s">
        <v>19</v>
      </c>
      <c r="B23" s="8">
        <f>COUNTIF(DoA_Matrix!E2:E500,"Product")</f>
        <v>0</v>
      </c>
    </row>
    <row r="24" ht="15.75" customHeight="1">
      <c r="A24" s="2" t="s">
        <v>23</v>
      </c>
      <c r="B24" s="8">
        <f>COUNTIF(DoA_Matrix!E2:E500,"Sales")</f>
        <v>1</v>
      </c>
    </row>
    <row r="25" ht="15.75" customHeight="1">
      <c r="A25" s="2" t="s">
        <v>27</v>
      </c>
      <c r="B25" s="8">
        <f>COUNTIF(DoA_Matrix!E2:E500,"Finance")</f>
        <v>1</v>
      </c>
    </row>
    <row r="26" ht="15.75" customHeight="1">
      <c r="A26" s="2" t="s">
        <v>31</v>
      </c>
      <c r="B26" s="8">
        <f>COUNTIF(DoA_Matrix!E2:E500,"IT")</f>
        <v>1</v>
      </c>
    </row>
    <row r="27" ht="15.75" customHeight="1">
      <c r="A27" s="2" t="s">
        <v>35</v>
      </c>
      <c r="B27" s="8">
        <f>COUNTIF(DoA_Matrix!E2:E500,"HR")</f>
        <v>0</v>
      </c>
    </row>
    <row r="28" ht="15.75" customHeight="1">
      <c r="A28" s="2" t="s">
        <v>37</v>
      </c>
      <c r="B28" s="8">
        <f>COUNTIF(DoA_Matrix!E2:E500,"Customer Success")</f>
        <v>0</v>
      </c>
    </row>
    <row r="29" ht="15.75" customHeight="1"/>
    <row r="30" ht="15.75" customHeight="1"/>
    <row r="31" ht="15.75" customHeight="1">
      <c r="A31" s="3" t="s">
        <v>83</v>
      </c>
    </row>
    <row r="32" ht="15.75" customHeight="1">
      <c r="A32" s="2" t="s">
        <v>17</v>
      </c>
      <c r="B32" s="10">
        <f>SUMIF(DoA_Matrix!I2:I500,"L1 – Team Lead",DoA_Matrix!F2:F500)</f>
        <v>0</v>
      </c>
    </row>
    <row r="33" ht="15.75" customHeight="1">
      <c r="A33" s="2" t="s">
        <v>21</v>
      </c>
      <c r="B33" s="10">
        <f>SUMIF(DoA_Matrix!I2:I500,"L2 – Department Head",DoA_Matrix!F2:F500)</f>
        <v>0</v>
      </c>
    </row>
    <row r="34" ht="15.75" customHeight="1">
      <c r="A34" s="2" t="s">
        <v>25</v>
      </c>
      <c r="B34" s="10">
        <f>SUMIF(DoA_Matrix!I2:I500,"L3 – Director",DoA_Matrix!F2:F500)</f>
        <v>0</v>
      </c>
    </row>
    <row r="35" ht="15.75" customHeight="1">
      <c r="A35" s="2" t="s">
        <v>29</v>
      </c>
      <c r="B35" s="10">
        <f>SUMIF(DoA_Matrix!I2:I500,"L4 – CFO/CEO",DoA_Matrix!F2:F500)</f>
        <v>0</v>
      </c>
    </row>
    <row r="36" ht="15.75" customHeight="1"/>
    <row r="37" ht="15.75" customHeight="1"/>
    <row r="38" ht="15.75" customHeight="1"/>
    <row r="39" ht="15.75" customHeight="1"/>
    <row r="40" ht="15.75" customHeight="1">
      <c r="A40" s="11" t="s">
        <v>84</v>
      </c>
    </row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2025-11-13T10:35:39Z</dcterms:created>
</cp:coreProperties>
</file>