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Lists" sheetId="2" r:id="rId5"/>
    <sheet state="visible" name="Decision_Log" sheetId="3" r:id="rId6"/>
    <sheet state="visible" name="Dashboard" sheetId="4" r:id="rId7"/>
  </sheets>
  <definedNames>
    <definedName name="Cycle">Lists!$F$2:$F$3</definedName>
    <definedName name="Owner">Lists!$E$2:$E$6</definedName>
    <definedName name="Team">Lists!$D$2:$D$8</definedName>
    <definedName name="Category">Lists!$C$2:$C$7</definedName>
    <definedName name="Status">Lists!$A$2:$A$7</definedName>
    <definedName name="Priority">Lists!$B$2:$B$4</definedName>
  </definedNames>
  <calcPr/>
  <extLst>
    <ext uri="GoogleSheetsCustomDataVersion2">
      <go:sheetsCustomData xmlns:go="http://customooxmlschemas.google.com/" r:id="rId8" roundtripDataChecksum="C8UZff7wfPdxPXnJS82mPdMMPxU/46enIKi9x4m2vVU="/>
    </ext>
  </extLst>
</workbook>
</file>

<file path=xl/sharedStrings.xml><?xml version="1.0" encoding="utf-8"?>
<sst xmlns="http://schemas.openxmlformats.org/spreadsheetml/2006/main" count="123" uniqueCount="79">
  <si>
    <t>Decision-Log – Coachingwerk Berlin</t>
  </si>
  <si>
    <t>Was ist drin?</t>
  </si>
  <si>
    <t>• Entscheidungseinträge mit Owner, Team, Priorität, Kategorie, Fälligkeitsdatum und Status.</t>
  </si>
  <si>
    <t>• Drop-down-Listen (Status, Priorität, Kategorie, Team, Owner, Cycle) – pflegbar auf dem Sheet „Lists“.</t>
  </si>
  <si>
    <t>• Beispielzeilen (DL-001 ff.) zum direkten Start.</t>
  </si>
  <si>
    <t>• Kennzahlen &amp; Charts im Sheet „Dashboard“ inkl. Reopen-Quote.</t>
  </si>
  <si>
    <t>So nutzt du die Listen</t>
  </si>
  <si>
    <t>• Trage in „Lists“ eure Teams, Owner, Kategorien etc. ein.</t>
  </si>
  <si>
    <t>• Die Drop-downs greifen automatisch über die Named Ranges (Status, Priority, Category, Team, Owner, Cycle).</t>
  </si>
  <si>
    <t>Leitfaden Reopen-Quote</t>
  </si>
  <si>
    <t>• Reopen = eine bereits abgeschlossene Entscheidung (Done/Dropped) musste erneut aufgemacht werden.</t>
  </si>
  <si>
    <t>• Reopen-Quote = Reopened / (Done + Dropped + Reopened). Ziel &lt; 10 %.</t>
  </si>
  <si>
    <t>• Ursachen prüfen: unklare DoD, fehlende Schnittstellen-Regeln, keine Eskalation, falsche Annahmen.</t>
  </si>
  <si>
    <t>• Gegenmaßnahmen: DoD schärfen, RACI/DoA prüfen, Review-Takt sauber halten, Vorab-Checks (Legal/QA/IT).</t>
  </si>
  <si>
    <t>Hinweise, falls Drop-downs fehlen</t>
  </si>
  <si>
    <t>• In Excel „Bearbeitung aktivieren“. • Nicht in Apple Numbers öffnen. • Nicht in Browser-Preview bewerten.</t>
  </si>
  <si>
    <t>Anpassungen gewünscht?</t>
  </si>
  <si>
    <t>• Sag Bescheid: weitere Felder (z. B. Tags, Company/Team auf separatem Feld), zusätzliche Status-Modelle, Pivot-Dashboards etc.</t>
  </si>
  <si>
    <t>Status</t>
  </si>
  <si>
    <t>Priority</t>
  </si>
  <si>
    <t>Category</t>
  </si>
  <si>
    <t>Team</t>
  </si>
  <si>
    <t>Owner</t>
  </si>
  <si>
    <t>Cycle</t>
  </si>
  <si>
    <t>Proposed</t>
  </si>
  <si>
    <t>High</t>
  </si>
  <si>
    <t>Product/Feature</t>
  </si>
  <si>
    <t>Operations</t>
  </si>
  <si>
    <t>Heiko Meyer</t>
  </si>
  <si>
    <t>Q4 2025</t>
  </si>
  <si>
    <t>Approved</t>
  </si>
  <si>
    <t>Medium</t>
  </si>
  <si>
    <t>Process/Operations</t>
  </si>
  <si>
    <t>Product</t>
  </si>
  <si>
    <t>Merle Reshöft</t>
  </si>
  <si>
    <t>Q1 2026</t>
  </si>
  <si>
    <t>Implementing</t>
  </si>
  <si>
    <t>Low</t>
  </si>
  <si>
    <t>Finance</t>
  </si>
  <si>
    <t>Engineering</t>
  </si>
  <si>
    <t>Teamlead Ops</t>
  </si>
  <si>
    <t>Done</t>
  </si>
  <si>
    <t>People/HR</t>
  </si>
  <si>
    <t>Sales</t>
  </si>
  <si>
    <t>Teamlead Eng</t>
  </si>
  <si>
    <t>Reopened</t>
  </si>
  <si>
    <t>Compliance/Risk</t>
  </si>
  <si>
    <t>Teamlead CS</t>
  </si>
  <si>
    <t>Dropped</t>
  </si>
  <si>
    <t>Customer Success</t>
  </si>
  <si>
    <t>HR</t>
  </si>
  <si>
    <t>ID</t>
  </si>
  <si>
    <t>Title</t>
  </si>
  <si>
    <t>Decision_Date</t>
  </si>
  <si>
    <t>Due_Date</t>
  </si>
  <si>
    <t>Days_Open</t>
  </si>
  <si>
    <t>Is_Reopen</t>
  </si>
  <si>
    <t>Reopen_Count</t>
  </si>
  <si>
    <t>Notes</t>
  </si>
  <si>
    <t>Link</t>
  </si>
  <si>
    <t>DL-001</t>
  </si>
  <si>
    <t>Stop weekly status deck; replace with 15-min decision weekly</t>
  </si>
  <si>
    <t>No</t>
  </si>
  <si>
    <t>Decision weekly focuses on blockers &amp; approvals.</t>
  </si>
  <si>
    <t>https://confluence.example/decision-weekly</t>
  </si>
  <si>
    <t>DL-002</t>
  </si>
  <si>
    <t>Adopt RACI for Sales→Ops handoff</t>
  </si>
  <si>
    <t>Yes</t>
  </si>
  <si>
    <t>Reopened after SLA mismatch surfaced.</t>
  </si>
  <si>
    <t>DL-003</t>
  </si>
  <si>
    <t>Cap single purchase approvals at 1.5k (DoA L1)</t>
  </si>
  <si>
    <t>Policy live; monitoring exceptions via finance bot.</t>
  </si>
  <si>
    <t>Decision-Log Dashboard</t>
  </si>
  <si>
    <t>Total Decisions</t>
  </si>
  <si>
    <t>Count</t>
  </si>
  <si>
    <t>Closed (Done+Dropped+Reopened)</t>
  </si>
  <si>
    <t>Reopen Rate</t>
  </si>
  <si>
    <t>Open Items (Proposed/Approved/Implementing)</t>
  </si>
  <si>
    <t>Avg Days Open (Open Items)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</si>
</sst>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Font="1"/>
    <xf borderId="0" fillId="0" fontId="2" numFmtId="164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B8CCE4"/>
          <bgColor rgb="FFB8CCE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</dxfs>
  <tableStyles count="1">
    <tableStyle count="3" pivot="0" name="Decision_Log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Decisions by Status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Dashboard!$E$3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Dashboard!$D$4:$D$9</c:f>
            </c:strRef>
          </c:cat>
          <c:val>
            <c:numRef>
              <c:f>Dashboard!$E$4:$E$9</c:f>
              <c:numCache/>
            </c:numRef>
          </c:val>
        </c:ser>
        <c:axId val="116137903"/>
        <c:axId val="480928282"/>
      </c:barChart>
      <c:catAx>
        <c:axId val="1161379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Status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80928282"/>
      </c:catAx>
      <c:valAx>
        <c:axId val="4809282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Count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613790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Decisions by Team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Dashboard!$H$3</c:f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Dashboard!$G$4:$G$10</c:f>
            </c:strRef>
          </c:cat>
          <c:val>
            <c:numRef>
              <c:f>Dashboard!$H$4:$H$10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9</xdr:row>
      <xdr:rowOff>0</xdr:rowOff>
    </xdr:from>
    <xdr:ext cx="6477000" cy="3590925"/>
    <xdr:graphicFrame>
      <xdr:nvGraphicFramePr>
        <xdr:cNvPr id="167677489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0</xdr:colOff>
      <xdr:row>2</xdr:row>
      <xdr:rowOff>0</xdr:rowOff>
    </xdr:from>
    <xdr:ext cx="5038725" cy="3590925"/>
    <xdr:graphicFrame>
      <xdr:nvGraphicFramePr>
        <xdr:cNvPr id="165520929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1:O102" displayName="Table_1" name="Table_1" id="1">
  <tableColumns count="15">
    <tableColumn name="ID" id="1"/>
    <tableColumn name="Title" id="2"/>
    <tableColumn name="Decision_Date" id="3"/>
    <tableColumn name="Owner" id="4"/>
    <tableColumn name="Team" id="5"/>
    <tableColumn name="Cycle" id="6"/>
    <tableColumn name="Category" id="7"/>
    <tableColumn name="Priority" id="8"/>
    <tableColumn name="Status" id="9"/>
    <tableColumn name="Due_Date" id="10"/>
    <tableColumn name="Days_Open" id="11"/>
    <tableColumn name="Is_Reopen" id="12"/>
    <tableColumn name="Reopen_Count" id="13"/>
    <tableColumn name="Notes" id="14"/>
    <tableColumn name="Link" id="15"/>
  </tableColumns>
  <tableStyleInfo name="Decision_Log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</row>
    <row r="3">
      <c r="A3" s="1" t="s">
        <v>1</v>
      </c>
    </row>
    <row r="4">
      <c r="A4" s="1" t="s">
        <v>2</v>
      </c>
    </row>
    <row r="5">
      <c r="A5" s="1" t="s">
        <v>3</v>
      </c>
    </row>
    <row r="6">
      <c r="A6" s="1" t="s">
        <v>4</v>
      </c>
    </row>
    <row r="7">
      <c r="A7" s="1" t="s">
        <v>5</v>
      </c>
    </row>
    <row r="9">
      <c r="A9" s="1" t="s">
        <v>6</v>
      </c>
    </row>
    <row r="10">
      <c r="A10" s="1" t="s">
        <v>7</v>
      </c>
    </row>
    <row r="11">
      <c r="A11" s="1" t="s">
        <v>8</v>
      </c>
    </row>
    <row r="13">
      <c r="A13" s="1" t="s">
        <v>9</v>
      </c>
    </row>
    <row r="14">
      <c r="A14" s="1" t="s">
        <v>10</v>
      </c>
    </row>
    <row r="15">
      <c r="A15" s="1" t="s">
        <v>11</v>
      </c>
    </row>
    <row r="16">
      <c r="A16" s="1" t="s">
        <v>12</v>
      </c>
    </row>
    <row r="17">
      <c r="A17" s="1" t="s">
        <v>13</v>
      </c>
    </row>
    <row r="19">
      <c r="A19" s="1" t="s">
        <v>14</v>
      </c>
    </row>
    <row r="20">
      <c r="A20" s="1" t="s">
        <v>15</v>
      </c>
    </row>
    <row r="21" ht="15.75" customHeight="1"/>
    <row r="22" ht="15.75" customHeight="1">
      <c r="A22" s="1" t="s">
        <v>16</v>
      </c>
    </row>
    <row r="23" ht="15.75" customHeight="1">
      <c r="A23" s="1" t="s">
        <v>17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8.71"/>
    <col customWidth="1" min="5" max="5" width="13.57"/>
    <col customWidth="1" min="6" max="26" width="8.71"/>
  </cols>
  <sheetData>
    <row r="1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</row>
    <row r="2">
      <c r="A2" s="1" t="s">
        <v>24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29</v>
      </c>
    </row>
    <row r="3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</row>
    <row r="4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</row>
    <row r="5">
      <c r="A5" s="1" t="s">
        <v>41</v>
      </c>
      <c r="C5" s="1" t="s">
        <v>42</v>
      </c>
      <c r="D5" s="1" t="s">
        <v>43</v>
      </c>
      <c r="E5" s="1" t="s">
        <v>44</v>
      </c>
    </row>
    <row r="6">
      <c r="A6" s="1" t="s">
        <v>45</v>
      </c>
      <c r="C6" s="1" t="s">
        <v>46</v>
      </c>
      <c r="D6" s="1" t="s">
        <v>38</v>
      </c>
      <c r="E6" s="1" t="s">
        <v>47</v>
      </c>
    </row>
    <row r="7">
      <c r="A7" s="1" t="s">
        <v>48</v>
      </c>
      <c r="C7" s="1" t="s">
        <v>49</v>
      </c>
      <c r="D7" s="1" t="s">
        <v>50</v>
      </c>
    </row>
    <row r="8">
      <c r="D8" s="1" t="s">
        <v>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36.0"/>
    <col customWidth="1" min="3" max="3" width="14.0"/>
    <col customWidth="1" min="4" max="5" width="16.0"/>
    <col customWidth="1" min="6" max="6" width="12.0"/>
    <col customWidth="1" min="7" max="7" width="20.0"/>
    <col customWidth="1" min="8" max="8" width="10.0"/>
    <col customWidth="1" min="9" max="10" width="14.0"/>
    <col customWidth="1" min="11" max="12" width="12.0"/>
    <col customWidth="1" min="13" max="13" width="14.0"/>
    <col customWidth="1" min="14" max="14" width="36.0"/>
    <col customWidth="1" min="15" max="15" width="24.0"/>
    <col customWidth="1" min="16" max="26" width="8.71"/>
  </cols>
  <sheetData>
    <row r="1">
      <c r="A1" s="2" t="s">
        <v>51</v>
      </c>
      <c r="B1" s="2" t="s">
        <v>52</v>
      </c>
      <c r="C1" s="2" t="s">
        <v>53</v>
      </c>
      <c r="D1" s="2" t="s">
        <v>22</v>
      </c>
      <c r="E1" s="2" t="s">
        <v>21</v>
      </c>
      <c r="F1" s="2" t="s">
        <v>23</v>
      </c>
      <c r="G1" s="2" t="s">
        <v>20</v>
      </c>
      <c r="H1" s="2" t="s">
        <v>19</v>
      </c>
      <c r="I1" s="2" t="s">
        <v>18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 t="str">
        <f t="shared" ref="K2:K99" si="1">IF(C2="","",TODAY()-C2)</f>
        <v/>
      </c>
      <c r="L2" s="2"/>
      <c r="M2" s="2"/>
      <c r="N2" s="2"/>
      <c r="O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 t="str">
        <f t="shared" si="1"/>
        <v/>
      </c>
      <c r="L3" s="2"/>
      <c r="M3" s="2"/>
      <c r="N3" s="2"/>
      <c r="O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 t="str">
        <f t="shared" si="1"/>
        <v/>
      </c>
      <c r="L4" s="2"/>
      <c r="M4" s="2"/>
      <c r="N4" s="2"/>
      <c r="O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 t="str">
        <f t="shared" si="1"/>
        <v/>
      </c>
      <c r="L5" s="2"/>
      <c r="M5" s="2"/>
      <c r="N5" s="2"/>
      <c r="O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 t="str">
        <f t="shared" si="1"/>
        <v/>
      </c>
      <c r="L6" s="2"/>
      <c r="M6" s="2"/>
      <c r="N6" s="2"/>
      <c r="O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 t="str">
        <f t="shared" si="1"/>
        <v/>
      </c>
      <c r="L7" s="2"/>
      <c r="M7" s="2"/>
      <c r="N7" s="2"/>
      <c r="O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 t="str">
        <f t="shared" si="1"/>
        <v/>
      </c>
      <c r="L8" s="2"/>
      <c r="M8" s="2"/>
      <c r="N8" s="2"/>
      <c r="O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 t="str">
        <f t="shared" si="1"/>
        <v/>
      </c>
      <c r="L9" s="2"/>
      <c r="M9" s="2"/>
      <c r="N9" s="2"/>
      <c r="O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 t="str">
        <f t="shared" si="1"/>
        <v/>
      </c>
      <c r="L10" s="2"/>
      <c r="M10" s="2"/>
      <c r="N10" s="2"/>
      <c r="O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 t="str">
        <f t="shared" si="1"/>
        <v/>
      </c>
      <c r="L11" s="2"/>
      <c r="M11" s="2"/>
      <c r="N11" s="2"/>
      <c r="O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 t="str">
        <f t="shared" si="1"/>
        <v/>
      </c>
      <c r="L12" s="2"/>
      <c r="M12" s="2"/>
      <c r="N12" s="2"/>
      <c r="O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 t="str">
        <f t="shared" si="1"/>
        <v/>
      </c>
      <c r="L13" s="2"/>
      <c r="M13" s="2"/>
      <c r="N13" s="2"/>
      <c r="O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 t="str">
        <f t="shared" si="1"/>
        <v/>
      </c>
      <c r="L14" s="2"/>
      <c r="M14" s="2"/>
      <c r="N14" s="2"/>
      <c r="O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 t="str">
        <f t="shared" si="1"/>
        <v/>
      </c>
      <c r="L15" s="2"/>
      <c r="M15" s="2"/>
      <c r="N15" s="2"/>
      <c r="O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 t="str">
        <f t="shared" si="1"/>
        <v/>
      </c>
      <c r="L16" s="2"/>
      <c r="M16" s="2"/>
      <c r="N16" s="2"/>
      <c r="O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 t="str">
        <f t="shared" si="1"/>
        <v/>
      </c>
      <c r="L17" s="2"/>
      <c r="M17" s="2"/>
      <c r="N17" s="2"/>
      <c r="O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 t="str">
        <f t="shared" si="1"/>
        <v/>
      </c>
      <c r="L18" s="2"/>
      <c r="M18" s="2"/>
      <c r="N18" s="2"/>
      <c r="O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 t="str">
        <f t="shared" si="1"/>
        <v/>
      </c>
      <c r="L19" s="2"/>
      <c r="M19" s="2"/>
      <c r="N19" s="2"/>
      <c r="O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 t="str">
        <f t="shared" si="1"/>
        <v/>
      </c>
      <c r="L20" s="2"/>
      <c r="M20" s="2"/>
      <c r="N20" s="2"/>
      <c r="O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 t="str">
        <f t="shared" si="1"/>
        <v/>
      </c>
      <c r="L21" s="2"/>
      <c r="M21" s="2"/>
      <c r="N21" s="2"/>
      <c r="O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 t="str">
        <f t="shared" si="1"/>
        <v/>
      </c>
      <c r="L22" s="2"/>
      <c r="M22" s="2"/>
      <c r="N22" s="2"/>
      <c r="O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 t="str">
        <f t="shared" si="1"/>
        <v/>
      </c>
      <c r="L23" s="2"/>
      <c r="M23" s="2"/>
      <c r="N23" s="2"/>
      <c r="O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 t="str">
        <f t="shared" si="1"/>
        <v/>
      </c>
      <c r="L24" s="2"/>
      <c r="M24" s="2"/>
      <c r="N24" s="2"/>
      <c r="O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 t="str">
        <f t="shared" si="1"/>
        <v/>
      </c>
      <c r="L25" s="2"/>
      <c r="M25" s="2"/>
      <c r="N25" s="2"/>
      <c r="O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 t="str">
        <f t="shared" si="1"/>
        <v/>
      </c>
      <c r="L26" s="2"/>
      <c r="M26" s="2"/>
      <c r="N26" s="2"/>
      <c r="O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 t="str">
        <f t="shared" si="1"/>
        <v/>
      </c>
      <c r="L27" s="2"/>
      <c r="M27" s="2"/>
      <c r="N27" s="2"/>
      <c r="O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 t="str">
        <f t="shared" si="1"/>
        <v/>
      </c>
      <c r="L28" s="2"/>
      <c r="M28" s="2"/>
      <c r="N28" s="2"/>
      <c r="O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tr">
        <f t="shared" si="1"/>
        <v/>
      </c>
      <c r="L29" s="2"/>
      <c r="M29" s="2"/>
      <c r="N29" s="2"/>
      <c r="O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 t="str">
        <f t="shared" si="1"/>
        <v/>
      </c>
      <c r="L30" s="2"/>
      <c r="M30" s="2"/>
      <c r="N30" s="2"/>
      <c r="O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 t="str">
        <f t="shared" si="1"/>
        <v/>
      </c>
      <c r="L31" s="2"/>
      <c r="M31" s="2"/>
      <c r="N31" s="2"/>
      <c r="O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 t="str">
        <f t="shared" si="1"/>
        <v/>
      </c>
      <c r="L32" s="2"/>
      <c r="M32" s="2"/>
      <c r="N32" s="2"/>
      <c r="O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 t="str">
        <f t="shared" si="1"/>
        <v/>
      </c>
      <c r="L33" s="2"/>
      <c r="M33" s="2"/>
      <c r="N33" s="2"/>
      <c r="O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 t="str">
        <f t="shared" si="1"/>
        <v/>
      </c>
      <c r="L34" s="2"/>
      <c r="M34" s="2"/>
      <c r="N34" s="2"/>
      <c r="O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 t="str">
        <f t="shared" si="1"/>
        <v/>
      </c>
      <c r="L35" s="2"/>
      <c r="M35" s="2"/>
      <c r="N35" s="2"/>
      <c r="O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 t="str">
        <f t="shared" si="1"/>
        <v/>
      </c>
      <c r="L36" s="2"/>
      <c r="M36" s="2"/>
      <c r="N36" s="2"/>
      <c r="O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 t="str">
        <f t="shared" si="1"/>
        <v/>
      </c>
      <c r="L37" s="2"/>
      <c r="M37" s="2"/>
      <c r="N37" s="2"/>
      <c r="O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 t="str">
        <f t="shared" si="1"/>
        <v/>
      </c>
      <c r="L38" s="2"/>
      <c r="M38" s="2"/>
      <c r="N38" s="2"/>
      <c r="O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 t="str">
        <f t="shared" si="1"/>
        <v/>
      </c>
      <c r="L39" s="2"/>
      <c r="M39" s="2"/>
      <c r="N39" s="2"/>
      <c r="O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 t="str">
        <f t="shared" si="1"/>
        <v/>
      </c>
      <c r="L40" s="2"/>
      <c r="M40" s="2"/>
      <c r="N40" s="2"/>
      <c r="O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 t="str">
        <f t="shared" si="1"/>
        <v/>
      </c>
      <c r="L41" s="2"/>
      <c r="M41" s="2"/>
      <c r="N41" s="2"/>
      <c r="O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 t="str">
        <f t="shared" si="1"/>
        <v/>
      </c>
      <c r="L42" s="2"/>
      <c r="M42" s="2"/>
      <c r="N42" s="2"/>
      <c r="O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 t="str">
        <f t="shared" si="1"/>
        <v/>
      </c>
      <c r="L43" s="2"/>
      <c r="M43" s="2"/>
      <c r="N43" s="2"/>
      <c r="O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 t="str">
        <f t="shared" si="1"/>
        <v/>
      </c>
      <c r="L44" s="2"/>
      <c r="M44" s="2"/>
      <c r="N44" s="2"/>
      <c r="O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 t="str">
        <f t="shared" si="1"/>
        <v/>
      </c>
      <c r="L45" s="2"/>
      <c r="M45" s="2"/>
      <c r="N45" s="2"/>
      <c r="O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 t="str">
        <f t="shared" si="1"/>
        <v/>
      </c>
      <c r="L46" s="2"/>
      <c r="M46" s="2"/>
      <c r="N46" s="2"/>
      <c r="O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 t="str">
        <f t="shared" si="1"/>
        <v/>
      </c>
      <c r="L47" s="2"/>
      <c r="M47" s="2"/>
      <c r="N47" s="2"/>
      <c r="O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 t="str">
        <f t="shared" si="1"/>
        <v/>
      </c>
      <c r="L48" s="2"/>
      <c r="M48" s="2"/>
      <c r="N48" s="2"/>
      <c r="O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 t="str">
        <f t="shared" si="1"/>
        <v/>
      </c>
      <c r="L49" s="2"/>
      <c r="M49" s="2"/>
      <c r="N49" s="2"/>
      <c r="O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 t="str">
        <f t="shared" si="1"/>
        <v/>
      </c>
      <c r="L50" s="2"/>
      <c r="M50" s="2"/>
      <c r="N50" s="2"/>
      <c r="O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 t="str">
        <f t="shared" si="1"/>
        <v/>
      </c>
      <c r="L51" s="2"/>
      <c r="M51" s="2"/>
      <c r="N51" s="2"/>
      <c r="O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 t="str">
        <f t="shared" si="1"/>
        <v/>
      </c>
      <c r="L52" s="2"/>
      <c r="M52" s="2"/>
      <c r="N52" s="2"/>
      <c r="O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 t="str">
        <f t="shared" si="1"/>
        <v/>
      </c>
      <c r="L53" s="2"/>
      <c r="M53" s="2"/>
      <c r="N53" s="2"/>
      <c r="O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 t="str">
        <f t="shared" si="1"/>
        <v/>
      </c>
      <c r="L54" s="2"/>
      <c r="M54" s="2"/>
      <c r="N54" s="2"/>
      <c r="O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 t="str">
        <f t="shared" si="1"/>
        <v/>
      </c>
      <c r="L55" s="2"/>
      <c r="M55" s="2"/>
      <c r="N55" s="2"/>
      <c r="O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 t="str">
        <f t="shared" si="1"/>
        <v/>
      </c>
      <c r="L56" s="2"/>
      <c r="M56" s="2"/>
      <c r="N56" s="2"/>
      <c r="O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 t="str">
        <f t="shared" si="1"/>
        <v/>
      </c>
      <c r="L57" s="2"/>
      <c r="M57" s="2"/>
      <c r="N57" s="2"/>
      <c r="O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 t="str">
        <f t="shared" si="1"/>
        <v/>
      </c>
      <c r="L58" s="2"/>
      <c r="M58" s="2"/>
      <c r="N58" s="2"/>
      <c r="O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 t="str">
        <f t="shared" si="1"/>
        <v/>
      </c>
      <c r="L59" s="2"/>
      <c r="M59" s="2"/>
      <c r="N59" s="2"/>
      <c r="O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 t="str">
        <f t="shared" si="1"/>
        <v/>
      </c>
      <c r="L60" s="2"/>
      <c r="M60" s="2"/>
      <c r="N60" s="2"/>
      <c r="O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 t="str">
        <f t="shared" si="1"/>
        <v/>
      </c>
      <c r="L61" s="2"/>
      <c r="M61" s="2"/>
      <c r="N61" s="2"/>
      <c r="O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 t="str">
        <f t="shared" si="1"/>
        <v/>
      </c>
      <c r="L62" s="2"/>
      <c r="M62" s="2"/>
      <c r="N62" s="2"/>
      <c r="O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 t="str">
        <f t="shared" si="1"/>
        <v/>
      </c>
      <c r="L63" s="2"/>
      <c r="M63" s="2"/>
      <c r="N63" s="2"/>
      <c r="O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 t="str">
        <f t="shared" si="1"/>
        <v/>
      </c>
      <c r="L64" s="2"/>
      <c r="M64" s="2"/>
      <c r="N64" s="2"/>
      <c r="O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 t="str">
        <f t="shared" si="1"/>
        <v/>
      </c>
      <c r="L65" s="2"/>
      <c r="M65" s="2"/>
      <c r="N65" s="2"/>
      <c r="O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 t="str">
        <f t="shared" si="1"/>
        <v/>
      </c>
      <c r="L66" s="2"/>
      <c r="M66" s="2"/>
      <c r="N66" s="2"/>
      <c r="O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 t="str">
        <f t="shared" si="1"/>
        <v/>
      </c>
      <c r="L67" s="2"/>
      <c r="M67" s="2"/>
      <c r="N67" s="2"/>
      <c r="O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 t="str">
        <f t="shared" si="1"/>
        <v/>
      </c>
      <c r="L68" s="2"/>
      <c r="M68" s="2"/>
      <c r="N68" s="2"/>
      <c r="O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 t="str">
        <f t="shared" si="1"/>
        <v/>
      </c>
      <c r="L69" s="2"/>
      <c r="M69" s="2"/>
      <c r="N69" s="2"/>
      <c r="O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 t="str">
        <f t="shared" si="1"/>
        <v/>
      </c>
      <c r="L70" s="2"/>
      <c r="M70" s="2"/>
      <c r="N70" s="2"/>
      <c r="O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 t="str">
        <f t="shared" si="1"/>
        <v/>
      </c>
      <c r="L71" s="2"/>
      <c r="M71" s="2"/>
      <c r="N71" s="2"/>
      <c r="O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 t="str">
        <f t="shared" si="1"/>
        <v/>
      </c>
      <c r="L72" s="2"/>
      <c r="M72" s="2"/>
      <c r="N72" s="2"/>
      <c r="O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 t="str">
        <f t="shared" si="1"/>
        <v/>
      </c>
      <c r="L73" s="2"/>
      <c r="M73" s="2"/>
      <c r="N73" s="2"/>
      <c r="O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 t="str">
        <f t="shared" si="1"/>
        <v/>
      </c>
      <c r="L74" s="2"/>
      <c r="M74" s="2"/>
      <c r="N74" s="2"/>
      <c r="O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 t="str">
        <f t="shared" si="1"/>
        <v/>
      </c>
      <c r="L75" s="2"/>
      <c r="M75" s="2"/>
      <c r="N75" s="2"/>
      <c r="O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 t="str">
        <f t="shared" si="1"/>
        <v/>
      </c>
      <c r="L76" s="2"/>
      <c r="M76" s="2"/>
      <c r="N76" s="2"/>
      <c r="O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 t="str">
        <f t="shared" si="1"/>
        <v/>
      </c>
      <c r="L77" s="2"/>
      <c r="M77" s="2"/>
      <c r="N77" s="2"/>
      <c r="O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 t="str">
        <f t="shared" si="1"/>
        <v/>
      </c>
      <c r="L78" s="2"/>
      <c r="M78" s="2"/>
      <c r="N78" s="2"/>
      <c r="O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 t="str">
        <f t="shared" si="1"/>
        <v/>
      </c>
      <c r="L79" s="2"/>
      <c r="M79" s="2"/>
      <c r="N79" s="2"/>
      <c r="O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 t="str">
        <f t="shared" si="1"/>
        <v/>
      </c>
      <c r="L80" s="2"/>
      <c r="M80" s="2"/>
      <c r="N80" s="2"/>
      <c r="O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 t="str">
        <f t="shared" si="1"/>
        <v/>
      </c>
      <c r="L81" s="2"/>
      <c r="M81" s="2"/>
      <c r="N81" s="2"/>
      <c r="O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 t="str">
        <f t="shared" si="1"/>
        <v/>
      </c>
      <c r="L82" s="2"/>
      <c r="M82" s="2"/>
      <c r="N82" s="2"/>
      <c r="O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 t="str">
        <f t="shared" si="1"/>
        <v/>
      </c>
      <c r="L83" s="2"/>
      <c r="M83" s="2"/>
      <c r="N83" s="2"/>
      <c r="O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 t="str">
        <f t="shared" si="1"/>
        <v/>
      </c>
      <c r="L84" s="2"/>
      <c r="M84" s="2"/>
      <c r="N84" s="2"/>
      <c r="O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 t="str">
        <f t="shared" si="1"/>
        <v/>
      </c>
      <c r="L85" s="2"/>
      <c r="M85" s="2"/>
      <c r="N85" s="2"/>
      <c r="O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 t="str">
        <f t="shared" si="1"/>
        <v/>
      </c>
      <c r="L86" s="2"/>
      <c r="M86" s="2"/>
      <c r="N86" s="2"/>
      <c r="O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 t="str">
        <f t="shared" si="1"/>
        <v/>
      </c>
      <c r="L87" s="2"/>
      <c r="M87" s="2"/>
      <c r="N87" s="2"/>
      <c r="O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 t="str">
        <f t="shared" si="1"/>
        <v/>
      </c>
      <c r="L88" s="2"/>
      <c r="M88" s="2"/>
      <c r="N88" s="2"/>
      <c r="O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 t="str">
        <f t="shared" si="1"/>
        <v/>
      </c>
      <c r="L89" s="2"/>
      <c r="M89" s="2"/>
      <c r="N89" s="2"/>
      <c r="O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 t="str">
        <f t="shared" si="1"/>
        <v/>
      </c>
      <c r="L90" s="2"/>
      <c r="M90" s="2"/>
      <c r="N90" s="2"/>
      <c r="O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 t="str">
        <f t="shared" si="1"/>
        <v/>
      </c>
      <c r="L91" s="2"/>
      <c r="M91" s="2"/>
      <c r="N91" s="2"/>
      <c r="O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 t="str">
        <f t="shared" si="1"/>
        <v/>
      </c>
      <c r="L92" s="2"/>
      <c r="M92" s="2"/>
      <c r="N92" s="2"/>
      <c r="O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 t="str">
        <f t="shared" si="1"/>
        <v/>
      </c>
      <c r="L93" s="2"/>
      <c r="M93" s="2"/>
      <c r="N93" s="2"/>
      <c r="O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 t="str">
        <f t="shared" si="1"/>
        <v/>
      </c>
      <c r="L94" s="2"/>
      <c r="M94" s="2"/>
      <c r="N94" s="2"/>
      <c r="O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 t="str">
        <f t="shared" si="1"/>
        <v/>
      </c>
      <c r="L95" s="2"/>
      <c r="M95" s="2"/>
      <c r="N95" s="2"/>
      <c r="O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 t="str">
        <f t="shared" si="1"/>
        <v/>
      </c>
      <c r="L96" s="2"/>
      <c r="M96" s="2"/>
      <c r="N96" s="2"/>
      <c r="O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 t="str">
        <f t="shared" si="1"/>
        <v/>
      </c>
      <c r="L97" s="2"/>
      <c r="M97" s="2"/>
      <c r="N97" s="2"/>
      <c r="O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 t="str">
        <f t="shared" si="1"/>
        <v/>
      </c>
      <c r="L98" s="2"/>
      <c r="M98" s="2"/>
      <c r="N98" s="2"/>
      <c r="O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 t="str">
        <f t="shared" si="1"/>
        <v/>
      </c>
      <c r="L99" s="2"/>
      <c r="M99" s="2"/>
      <c r="N99" s="2"/>
      <c r="O99" s="2"/>
    </row>
    <row r="100" ht="15.75" customHeight="1">
      <c r="A100" s="2" t="s">
        <v>60</v>
      </c>
      <c r="B100" s="2" t="s">
        <v>61</v>
      </c>
      <c r="C100" s="3">
        <v>45964.0</v>
      </c>
      <c r="D100" s="2" t="s">
        <v>28</v>
      </c>
      <c r="E100" s="2" t="s">
        <v>27</v>
      </c>
      <c r="F100" s="2" t="s">
        <v>29</v>
      </c>
      <c r="G100" s="2" t="s">
        <v>32</v>
      </c>
      <c r="H100" s="2" t="s">
        <v>25</v>
      </c>
      <c r="I100" s="2" t="s">
        <v>36</v>
      </c>
      <c r="J100" s="3">
        <v>45978.0</v>
      </c>
      <c r="K100" s="2"/>
      <c r="L100" s="2" t="s">
        <v>62</v>
      </c>
      <c r="M100" s="2">
        <v>0.0</v>
      </c>
      <c r="N100" s="2" t="s">
        <v>63</v>
      </c>
      <c r="O100" s="2" t="s">
        <v>64</v>
      </c>
    </row>
    <row r="101" ht="15.75" customHeight="1">
      <c r="A101" s="2" t="s">
        <v>65</v>
      </c>
      <c r="B101" s="2" t="s">
        <v>66</v>
      </c>
      <c r="C101" s="3">
        <v>45949.0</v>
      </c>
      <c r="D101" s="2" t="s">
        <v>40</v>
      </c>
      <c r="E101" s="2" t="s">
        <v>27</v>
      </c>
      <c r="F101" s="2" t="s">
        <v>29</v>
      </c>
      <c r="G101" s="2" t="s">
        <v>32</v>
      </c>
      <c r="H101" s="2" t="s">
        <v>31</v>
      </c>
      <c r="I101" s="2" t="s">
        <v>45</v>
      </c>
      <c r="J101" s="3">
        <v>45973.0</v>
      </c>
      <c r="K101" s="2"/>
      <c r="L101" s="2" t="s">
        <v>67</v>
      </c>
      <c r="M101" s="2">
        <v>1.0</v>
      </c>
      <c r="N101" s="2" t="s">
        <v>68</v>
      </c>
      <c r="O101" s="2"/>
    </row>
    <row r="102" ht="15.75" customHeight="1">
      <c r="A102" s="2" t="s">
        <v>69</v>
      </c>
      <c r="B102" s="2" t="s">
        <v>70</v>
      </c>
      <c r="C102" s="3">
        <v>45944.0</v>
      </c>
      <c r="D102" s="2" t="s">
        <v>34</v>
      </c>
      <c r="E102" s="2" t="s">
        <v>38</v>
      </c>
      <c r="F102" s="2" t="s">
        <v>29</v>
      </c>
      <c r="G102" s="2" t="s">
        <v>38</v>
      </c>
      <c r="H102" s="2" t="s">
        <v>25</v>
      </c>
      <c r="I102" s="2" t="s">
        <v>41</v>
      </c>
      <c r="J102" s="3">
        <v>45959.0</v>
      </c>
      <c r="K102" s="2"/>
      <c r="L102" s="2" t="s">
        <v>62</v>
      </c>
      <c r="M102" s="2">
        <v>0.0</v>
      </c>
      <c r="N102" s="2" t="s">
        <v>71</v>
      </c>
      <c r="O102" s="2"/>
    </row>
    <row r="103" ht="15.75" customHeight="1">
      <c r="L103" s="1"/>
    </row>
    <row r="104" ht="15.75" customHeight="1">
      <c r="L104" s="1"/>
    </row>
    <row r="105" ht="15.75" customHeight="1">
      <c r="L105" s="1"/>
    </row>
    <row r="106" ht="15.75" customHeight="1">
      <c r="L106" s="1"/>
    </row>
    <row r="107" ht="15.75" customHeight="1">
      <c r="L107" s="1"/>
    </row>
    <row r="108" ht="15.75" customHeight="1">
      <c r="L108" s="1"/>
    </row>
    <row r="109" ht="15.75" customHeight="1">
      <c r="L109" s="1"/>
    </row>
    <row r="110" ht="15.75" customHeight="1">
      <c r="L110" s="1"/>
    </row>
    <row r="111" ht="15.75" customHeight="1">
      <c r="L111" s="1"/>
    </row>
    <row r="112" ht="15.75" customHeight="1">
      <c r="L112" s="1"/>
    </row>
    <row r="113" ht="15.75" customHeight="1">
      <c r="L113" s="1"/>
    </row>
    <row r="114" ht="15.75" customHeight="1">
      <c r="L114" s="1"/>
    </row>
    <row r="115" ht="15.75" customHeight="1">
      <c r="L115" s="1"/>
    </row>
    <row r="116" ht="15.75" customHeight="1">
      <c r="L116" s="1"/>
    </row>
    <row r="117" ht="15.75" customHeight="1">
      <c r="L117" s="1"/>
    </row>
    <row r="118" ht="15.75" customHeight="1">
      <c r="L118" s="1"/>
    </row>
    <row r="119" ht="15.75" customHeight="1">
      <c r="L119" s="1"/>
    </row>
    <row r="120" ht="15.75" customHeight="1">
      <c r="L120" s="1"/>
    </row>
    <row r="121" ht="15.75" customHeight="1">
      <c r="L121" s="1"/>
    </row>
    <row r="122" ht="15.75" customHeight="1">
      <c r="L122" s="1"/>
    </row>
    <row r="123" ht="15.75" customHeight="1">
      <c r="L123" s="1"/>
    </row>
    <row r="124" ht="15.75" customHeight="1">
      <c r="L124" s="1"/>
    </row>
    <row r="125" ht="15.75" customHeight="1">
      <c r="L125" s="1"/>
    </row>
    <row r="126" ht="15.75" customHeight="1">
      <c r="L126" s="1"/>
    </row>
    <row r="127" ht="15.75" customHeight="1">
      <c r="L127" s="1"/>
    </row>
    <row r="128" ht="15.75" customHeight="1">
      <c r="L128" s="1"/>
    </row>
    <row r="129" ht="15.75" customHeight="1">
      <c r="L129" s="1"/>
    </row>
    <row r="130" ht="15.75" customHeight="1">
      <c r="L130" s="1"/>
    </row>
    <row r="131" ht="15.75" customHeight="1">
      <c r="L131" s="1"/>
    </row>
    <row r="132" ht="15.75" customHeight="1">
      <c r="L132" s="1"/>
    </row>
    <row r="133" ht="15.75" customHeight="1">
      <c r="L133" s="1"/>
    </row>
    <row r="134" ht="15.75" customHeight="1">
      <c r="L134" s="1"/>
    </row>
    <row r="135" ht="15.75" customHeight="1">
      <c r="L135" s="1"/>
    </row>
    <row r="136" ht="15.75" customHeight="1">
      <c r="L136" s="1"/>
    </row>
    <row r="137" ht="15.75" customHeight="1">
      <c r="L137" s="1"/>
    </row>
    <row r="138" ht="15.75" customHeight="1">
      <c r="L138" s="1"/>
    </row>
    <row r="139" ht="15.75" customHeight="1">
      <c r="L139" s="1"/>
    </row>
    <row r="140" ht="15.75" customHeight="1">
      <c r="L140" s="1"/>
    </row>
    <row r="141" ht="15.75" customHeight="1">
      <c r="L141" s="1"/>
    </row>
    <row r="142" ht="15.75" customHeight="1">
      <c r="L142" s="1"/>
    </row>
    <row r="143" ht="15.75" customHeight="1">
      <c r="L143" s="1"/>
    </row>
    <row r="144" ht="15.75" customHeight="1">
      <c r="L144" s="1"/>
    </row>
    <row r="145" ht="15.75" customHeight="1">
      <c r="L145" s="1"/>
    </row>
    <row r="146" ht="15.75" customHeight="1">
      <c r="L146" s="1"/>
    </row>
    <row r="147" ht="15.75" customHeight="1">
      <c r="L147" s="1"/>
    </row>
    <row r="148" ht="15.75" customHeight="1">
      <c r="L148" s="1"/>
    </row>
    <row r="149" ht="15.75" customHeight="1">
      <c r="L149" s="1"/>
    </row>
    <row r="150" ht="15.75" customHeight="1">
      <c r="L150" s="1"/>
    </row>
    <row r="151" ht="15.75" customHeight="1">
      <c r="L151" s="1"/>
    </row>
    <row r="152" ht="15.75" customHeight="1">
      <c r="L152" s="1"/>
    </row>
    <row r="153" ht="15.75" customHeight="1">
      <c r="L153" s="1"/>
    </row>
    <row r="154" ht="15.75" customHeight="1">
      <c r="L154" s="1"/>
    </row>
    <row r="155" ht="15.75" customHeight="1">
      <c r="L155" s="1"/>
    </row>
    <row r="156" ht="15.75" customHeight="1">
      <c r="L156" s="1"/>
    </row>
    <row r="157" ht="15.75" customHeight="1">
      <c r="L157" s="1"/>
    </row>
    <row r="158" ht="15.75" customHeight="1">
      <c r="L158" s="1"/>
    </row>
    <row r="159" ht="15.75" customHeight="1">
      <c r="L159" s="1"/>
    </row>
    <row r="160" ht="15.75" customHeight="1">
      <c r="L160" s="1"/>
    </row>
    <row r="161" ht="15.75" customHeight="1">
      <c r="L161" s="1"/>
    </row>
    <row r="162" ht="15.75" customHeight="1">
      <c r="L162" s="1"/>
    </row>
    <row r="163" ht="15.75" customHeight="1">
      <c r="L163" s="1"/>
    </row>
    <row r="164" ht="15.75" customHeight="1">
      <c r="L164" s="1"/>
    </row>
    <row r="165" ht="15.75" customHeight="1">
      <c r="L165" s="1"/>
    </row>
    <row r="166" ht="15.75" customHeight="1">
      <c r="L166" s="1"/>
    </row>
    <row r="167" ht="15.75" customHeight="1">
      <c r="L167" s="1"/>
    </row>
    <row r="168" ht="15.75" customHeight="1">
      <c r="L168" s="1"/>
    </row>
    <row r="169" ht="15.75" customHeight="1">
      <c r="L169" s="1"/>
    </row>
    <row r="170" ht="15.75" customHeight="1">
      <c r="L170" s="1"/>
    </row>
    <row r="171" ht="15.75" customHeight="1">
      <c r="L171" s="1"/>
    </row>
    <row r="172" ht="15.75" customHeight="1">
      <c r="L172" s="1"/>
    </row>
    <row r="173" ht="15.75" customHeight="1">
      <c r="L173" s="1"/>
    </row>
    <row r="174" ht="15.75" customHeight="1">
      <c r="L174" s="1"/>
    </row>
    <row r="175" ht="15.75" customHeight="1">
      <c r="L175" s="1"/>
    </row>
    <row r="176" ht="15.75" customHeight="1">
      <c r="L176" s="1"/>
    </row>
    <row r="177" ht="15.75" customHeight="1">
      <c r="L177" s="1"/>
    </row>
    <row r="178" ht="15.75" customHeight="1">
      <c r="L178" s="1"/>
    </row>
    <row r="179" ht="15.75" customHeight="1">
      <c r="L179" s="1"/>
    </row>
    <row r="180" ht="15.75" customHeight="1">
      <c r="L180" s="1"/>
    </row>
    <row r="181" ht="15.75" customHeight="1">
      <c r="L181" s="1"/>
    </row>
    <row r="182" ht="15.75" customHeight="1">
      <c r="L182" s="1"/>
    </row>
    <row r="183" ht="15.75" customHeight="1">
      <c r="L183" s="1"/>
    </row>
    <row r="184" ht="15.75" customHeight="1">
      <c r="L184" s="1"/>
    </row>
    <row r="185" ht="15.75" customHeight="1">
      <c r="L185" s="1"/>
    </row>
    <row r="186" ht="15.75" customHeight="1">
      <c r="L186" s="1"/>
    </row>
    <row r="187" ht="15.75" customHeight="1">
      <c r="L187" s="1"/>
    </row>
    <row r="188" ht="15.75" customHeight="1">
      <c r="L188" s="1"/>
    </row>
    <row r="189" ht="15.75" customHeight="1">
      <c r="L189" s="1"/>
    </row>
    <row r="190" ht="15.75" customHeight="1">
      <c r="L190" s="1"/>
    </row>
    <row r="191" ht="15.75" customHeight="1">
      <c r="L191" s="1"/>
    </row>
    <row r="192" ht="15.75" customHeight="1">
      <c r="L192" s="1"/>
    </row>
    <row r="193" ht="15.75" customHeight="1">
      <c r="L193" s="1"/>
    </row>
    <row r="194" ht="15.75" customHeight="1">
      <c r="L194" s="1"/>
    </row>
    <row r="195" ht="15.75" customHeight="1">
      <c r="L195" s="1"/>
    </row>
    <row r="196" ht="15.75" customHeight="1">
      <c r="L196" s="1"/>
    </row>
    <row r="197" ht="15.75" customHeight="1">
      <c r="L197" s="1"/>
    </row>
    <row r="198" ht="15.75" customHeight="1">
      <c r="L198" s="1"/>
    </row>
    <row r="199" ht="15.75" customHeight="1">
      <c r="L199" s="1"/>
    </row>
    <row r="200" ht="15.75" customHeight="1">
      <c r="L200" s="1"/>
    </row>
    <row r="201" ht="15.75" customHeight="1">
      <c r="L201" s="1"/>
    </row>
    <row r="202" ht="15.75" customHeight="1">
      <c r="L202" s="1"/>
    </row>
    <row r="203" ht="15.75" customHeight="1">
      <c r="L203" s="1"/>
    </row>
    <row r="204" ht="15.75" customHeight="1">
      <c r="L204" s="1"/>
    </row>
    <row r="205" ht="15.75" customHeight="1">
      <c r="L205" s="1"/>
    </row>
    <row r="206" ht="15.75" customHeight="1">
      <c r="L206" s="1"/>
    </row>
    <row r="207" ht="15.75" customHeight="1">
      <c r="L207" s="1"/>
    </row>
    <row r="208" ht="15.75" customHeight="1">
      <c r="L208" s="1"/>
    </row>
    <row r="209" ht="15.75" customHeight="1">
      <c r="L209" s="1"/>
    </row>
    <row r="210" ht="15.75" customHeight="1">
      <c r="L210" s="1"/>
    </row>
    <row r="211" ht="15.75" customHeight="1">
      <c r="L211" s="1"/>
    </row>
    <row r="212" ht="15.75" customHeight="1">
      <c r="L212" s="1"/>
    </row>
    <row r="213" ht="15.75" customHeight="1">
      <c r="L213" s="1"/>
    </row>
    <row r="214" ht="15.75" customHeight="1">
      <c r="L214" s="1"/>
    </row>
    <row r="215" ht="15.75" customHeight="1">
      <c r="L215" s="1"/>
    </row>
    <row r="216" ht="15.75" customHeight="1">
      <c r="L216" s="1"/>
    </row>
    <row r="217" ht="15.75" customHeight="1">
      <c r="L217" s="1"/>
    </row>
    <row r="218" ht="15.75" customHeight="1">
      <c r="L218" s="1"/>
    </row>
    <row r="219" ht="15.75" customHeight="1">
      <c r="L219" s="1"/>
    </row>
    <row r="220" ht="15.75" customHeight="1">
      <c r="L220" s="1"/>
    </row>
    <row r="221" ht="15.75" customHeight="1">
      <c r="L221" s="1"/>
    </row>
    <row r="222" ht="15.75" customHeight="1">
      <c r="L222" s="1"/>
    </row>
    <row r="223" ht="15.75" customHeight="1">
      <c r="L223" s="1"/>
    </row>
    <row r="224" ht="15.75" customHeight="1">
      <c r="L224" s="1"/>
    </row>
    <row r="225" ht="15.75" customHeight="1">
      <c r="L225" s="1"/>
    </row>
    <row r="226" ht="15.75" customHeight="1">
      <c r="L226" s="1"/>
    </row>
    <row r="227" ht="15.75" customHeight="1">
      <c r="L227" s="1"/>
    </row>
    <row r="228" ht="15.75" customHeight="1">
      <c r="L228" s="1"/>
    </row>
    <row r="229" ht="15.75" customHeight="1">
      <c r="L229" s="1"/>
    </row>
    <row r="230" ht="15.75" customHeight="1">
      <c r="L230" s="1"/>
    </row>
    <row r="231" ht="15.75" customHeight="1">
      <c r="L231" s="1"/>
    </row>
    <row r="232" ht="15.75" customHeight="1">
      <c r="L232" s="1"/>
    </row>
    <row r="233" ht="15.75" customHeight="1">
      <c r="L233" s="1"/>
    </row>
    <row r="234" ht="15.75" customHeight="1">
      <c r="L234" s="1"/>
    </row>
    <row r="235" ht="15.75" customHeight="1">
      <c r="L235" s="1"/>
    </row>
    <row r="236" ht="15.75" customHeight="1">
      <c r="L236" s="1"/>
    </row>
    <row r="237" ht="15.75" customHeight="1">
      <c r="L237" s="1"/>
    </row>
    <row r="238" ht="15.75" customHeight="1">
      <c r="L238" s="1"/>
    </row>
    <row r="239" ht="15.75" customHeight="1">
      <c r="L239" s="1"/>
    </row>
    <row r="240" ht="15.75" customHeight="1">
      <c r="L240" s="1"/>
    </row>
    <row r="241" ht="15.75" customHeight="1">
      <c r="L241" s="1"/>
    </row>
    <row r="242" ht="15.75" customHeight="1">
      <c r="L242" s="1"/>
    </row>
    <row r="243" ht="15.75" customHeight="1">
      <c r="L243" s="1"/>
    </row>
    <row r="244" ht="15.75" customHeight="1">
      <c r="L244" s="1"/>
    </row>
    <row r="245" ht="15.75" customHeight="1">
      <c r="L245" s="1"/>
    </row>
    <row r="246" ht="15.75" customHeight="1">
      <c r="L246" s="1"/>
    </row>
    <row r="247" ht="15.75" customHeight="1">
      <c r="L247" s="1"/>
    </row>
    <row r="248" ht="15.75" customHeight="1">
      <c r="L248" s="1"/>
    </row>
    <row r="249" ht="15.75" customHeight="1">
      <c r="L249" s="1"/>
    </row>
    <row r="250" ht="15.75" customHeight="1">
      <c r="L250" s="1"/>
    </row>
    <row r="251" ht="15.75" customHeight="1">
      <c r="L251" s="1"/>
    </row>
    <row r="252" ht="15.75" customHeight="1">
      <c r="L252" s="1"/>
    </row>
    <row r="253" ht="15.75" customHeight="1">
      <c r="L253" s="1"/>
    </row>
    <row r="254" ht="15.75" customHeight="1">
      <c r="L254" s="1"/>
    </row>
    <row r="255" ht="15.75" customHeight="1">
      <c r="L255" s="1"/>
    </row>
    <row r="256" ht="15.75" customHeight="1">
      <c r="L256" s="1"/>
    </row>
    <row r="257" ht="15.75" customHeight="1">
      <c r="L257" s="1"/>
    </row>
    <row r="258" ht="15.75" customHeight="1">
      <c r="L258" s="1"/>
    </row>
    <row r="259" ht="15.75" customHeight="1">
      <c r="L259" s="1"/>
    </row>
    <row r="260" ht="15.75" customHeight="1">
      <c r="L260" s="1"/>
    </row>
    <row r="261" ht="15.75" customHeight="1">
      <c r="L261" s="1"/>
    </row>
    <row r="262" ht="15.75" customHeight="1">
      <c r="L262" s="1"/>
    </row>
    <row r="263" ht="15.75" customHeight="1">
      <c r="L263" s="1"/>
    </row>
    <row r="264" ht="15.75" customHeight="1">
      <c r="L264" s="1"/>
    </row>
    <row r="265" ht="15.75" customHeight="1">
      <c r="L265" s="1"/>
    </row>
    <row r="266" ht="15.75" customHeight="1">
      <c r="L266" s="1"/>
    </row>
    <row r="267" ht="15.75" customHeight="1">
      <c r="L267" s="1"/>
    </row>
    <row r="268" ht="15.75" customHeight="1">
      <c r="L268" s="1"/>
    </row>
    <row r="269" ht="15.75" customHeight="1">
      <c r="L269" s="1"/>
    </row>
    <row r="270" ht="15.75" customHeight="1">
      <c r="L270" s="1"/>
    </row>
    <row r="271" ht="15.75" customHeight="1">
      <c r="L271" s="1"/>
    </row>
    <row r="272" ht="15.75" customHeight="1">
      <c r="L272" s="1"/>
    </row>
    <row r="273" ht="15.75" customHeight="1">
      <c r="L273" s="1"/>
    </row>
    <row r="274" ht="15.75" customHeight="1">
      <c r="L274" s="1"/>
    </row>
    <row r="275" ht="15.75" customHeight="1">
      <c r="L275" s="1"/>
    </row>
    <row r="276" ht="15.75" customHeight="1">
      <c r="L276" s="1"/>
    </row>
    <row r="277" ht="15.75" customHeight="1">
      <c r="L277" s="1"/>
    </row>
    <row r="278" ht="15.75" customHeight="1">
      <c r="L278" s="1"/>
    </row>
    <row r="279" ht="15.75" customHeight="1">
      <c r="L279" s="1"/>
    </row>
    <row r="280" ht="15.75" customHeight="1">
      <c r="L280" s="1"/>
    </row>
    <row r="281" ht="15.75" customHeight="1">
      <c r="L281" s="1"/>
    </row>
    <row r="282" ht="15.75" customHeight="1">
      <c r="L282" s="1"/>
    </row>
    <row r="283" ht="15.75" customHeight="1">
      <c r="L283" s="1"/>
    </row>
    <row r="284" ht="15.75" customHeight="1">
      <c r="L284" s="1"/>
    </row>
    <row r="285" ht="15.75" customHeight="1">
      <c r="L285" s="1"/>
    </row>
    <row r="286" ht="15.75" customHeight="1">
      <c r="L286" s="1"/>
    </row>
    <row r="287" ht="15.75" customHeight="1">
      <c r="L287" s="1"/>
    </row>
    <row r="288" ht="15.75" customHeight="1">
      <c r="L288" s="1"/>
    </row>
    <row r="289" ht="15.75" customHeight="1">
      <c r="L289" s="1"/>
    </row>
    <row r="290" ht="15.75" customHeight="1">
      <c r="L290" s="1"/>
    </row>
    <row r="291" ht="15.75" customHeight="1">
      <c r="L291" s="1"/>
    </row>
    <row r="292" ht="15.75" customHeight="1">
      <c r="L292" s="1"/>
    </row>
    <row r="293" ht="15.75" customHeight="1">
      <c r="L293" s="1"/>
    </row>
    <row r="294" ht="15.75" customHeight="1">
      <c r="L294" s="1"/>
    </row>
    <row r="295" ht="15.75" customHeight="1">
      <c r="L295" s="1"/>
    </row>
    <row r="296" ht="15.75" customHeight="1">
      <c r="L296" s="1"/>
    </row>
    <row r="297" ht="15.75" customHeight="1">
      <c r="L297" s="1"/>
    </row>
    <row r="298" ht="15.75" customHeight="1">
      <c r="L298" s="1"/>
    </row>
    <row r="299" ht="15.75" customHeight="1">
      <c r="L299" s="1"/>
    </row>
    <row r="300" ht="15.75" customHeight="1">
      <c r="L300" s="1"/>
    </row>
    <row r="301" ht="15.75" customHeight="1">
      <c r="L301" s="1"/>
    </row>
    <row r="302" ht="15.75" customHeight="1">
      <c r="L302" s="1"/>
    </row>
    <row r="303" ht="15.75" customHeight="1">
      <c r="L303" s="1"/>
    </row>
    <row r="304" ht="15.75" customHeight="1">
      <c r="L304" s="1"/>
    </row>
    <row r="305" ht="15.75" customHeight="1">
      <c r="L305" s="1"/>
    </row>
    <row r="306" ht="15.75" customHeight="1">
      <c r="L306" s="1"/>
    </row>
    <row r="307" ht="15.75" customHeight="1">
      <c r="L307" s="1"/>
    </row>
    <row r="308" ht="15.75" customHeight="1">
      <c r="L308" s="1"/>
    </row>
    <row r="309" ht="15.75" customHeight="1">
      <c r="L309" s="1"/>
    </row>
    <row r="310" ht="15.75" customHeight="1">
      <c r="L310" s="1"/>
    </row>
    <row r="311" ht="15.75" customHeight="1">
      <c r="L311" s="1"/>
    </row>
    <row r="312" ht="15.75" customHeight="1">
      <c r="L312" s="1"/>
    </row>
    <row r="313" ht="15.75" customHeight="1">
      <c r="L313" s="1"/>
    </row>
    <row r="314" ht="15.75" customHeight="1">
      <c r="L314" s="1"/>
    </row>
    <row r="315" ht="15.75" customHeight="1">
      <c r="L315" s="1"/>
    </row>
    <row r="316" ht="15.75" customHeight="1">
      <c r="L316" s="1"/>
    </row>
    <row r="317" ht="15.75" customHeight="1">
      <c r="L317" s="1"/>
    </row>
    <row r="318" ht="15.75" customHeight="1">
      <c r="L318" s="1"/>
    </row>
    <row r="319" ht="15.75" customHeight="1">
      <c r="L319" s="1"/>
    </row>
    <row r="320" ht="15.75" customHeight="1">
      <c r="L320" s="1"/>
    </row>
    <row r="321" ht="15.75" customHeight="1">
      <c r="L321" s="1"/>
    </row>
    <row r="322" ht="15.75" customHeight="1">
      <c r="L322" s="1"/>
    </row>
    <row r="323" ht="15.75" customHeight="1">
      <c r="L323" s="1"/>
    </row>
    <row r="324" ht="15.75" customHeight="1">
      <c r="L324" s="1"/>
    </row>
    <row r="325" ht="15.75" customHeight="1">
      <c r="L325" s="1"/>
    </row>
    <row r="326" ht="15.75" customHeight="1">
      <c r="L326" s="1"/>
    </row>
    <row r="327" ht="15.75" customHeight="1">
      <c r="L327" s="1"/>
    </row>
    <row r="328" ht="15.75" customHeight="1">
      <c r="L328" s="1"/>
    </row>
    <row r="329" ht="15.75" customHeight="1">
      <c r="L329" s="1"/>
    </row>
    <row r="330" ht="15.75" customHeight="1">
      <c r="L330" s="1"/>
    </row>
    <row r="331" ht="15.75" customHeight="1">
      <c r="L331" s="1"/>
    </row>
    <row r="332" ht="15.75" customHeight="1">
      <c r="L332" s="1"/>
    </row>
    <row r="333" ht="15.75" customHeight="1">
      <c r="L333" s="1"/>
    </row>
    <row r="334" ht="15.75" customHeight="1">
      <c r="L334" s="1"/>
    </row>
    <row r="335" ht="15.75" customHeight="1">
      <c r="L335" s="1"/>
    </row>
    <row r="336" ht="15.75" customHeight="1">
      <c r="L336" s="1"/>
    </row>
    <row r="337" ht="15.75" customHeight="1">
      <c r="L337" s="1"/>
    </row>
    <row r="338" ht="15.75" customHeight="1">
      <c r="L338" s="1"/>
    </row>
    <row r="339" ht="15.75" customHeight="1">
      <c r="L339" s="1"/>
    </row>
    <row r="340" ht="15.75" customHeight="1">
      <c r="L340" s="1"/>
    </row>
    <row r="341" ht="15.75" customHeight="1">
      <c r="L341" s="1"/>
    </row>
    <row r="342" ht="15.75" customHeight="1">
      <c r="L342" s="1"/>
    </row>
    <row r="343" ht="15.75" customHeight="1">
      <c r="L343" s="1"/>
    </row>
    <row r="344" ht="15.75" customHeight="1">
      <c r="L344" s="1"/>
    </row>
    <row r="345" ht="15.75" customHeight="1">
      <c r="L345" s="1"/>
    </row>
    <row r="346" ht="15.75" customHeight="1">
      <c r="L346" s="1"/>
    </row>
    <row r="347" ht="15.75" customHeight="1">
      <c r="L347" s="1"/>
    </row>
    <row r="348" ht="15.75" customHeight="1">
      <c r="L348" s="1"/>
    </row>
    <row r="349" ht="15.75" customHeight="1">
      <c r="L349" s="1"/>
    </row>
    <row r="350" ht="15.75" customHeight="1">
      <c r="L350" s="1"/>
    </row>
    <row r="351" ht="15.75" customHeight="1">
      <c r="L351" s="1"/>
    </row>
    <row r="352" ht="15.75" customHeight="1">
      <c r="L352" s="1"/>
    </row>
    <row r="353" ht="15.75" customHeight="1">
      <c r="L353" s="1"/>
    </row>
    <row r="354" ht="15.75" customHeight="1">
      <c r="L354" s="1"/>
    </row>
    <row r="355" ht="15.75" customHeight="1">
      <c r="L355" s="1"/>
    </row>
    <row r="356" ht="15.75" customHeight="1">
      <c r="L356" s="1"/>
    </row>
    <row r="357" ht="15.75" customHeight="1">
      <c r="L357" s="1"/>
    </row>
    <row r="358" ht="15.75" customHeight="1">
      <c r="L358" s="1"/>
    </row>
    <row r="359" ht="15.75" customHeight="1">
      <c r="L359" s="1"/>
    </row>
    <row r="360" ht="15.75" customHeight="1">
      <c r="L360" s="1"/>
    </row>
    <row r="361" ht="15.75" customHeight="1">
      <c r="L361" s="1"/>
    </row>
    <row r="362" ht="15.75" customHeight="1">
      <c r="L362" s="1"/>
    </row>
    <row r="363" ht="15.75" customHeight="1">
      <c r="L363" s="1"/>
    </row>
    <row r="364" ht="15.75" customHeight="1">
      <c r="L364" s="1"/>
    </row>
    <row r="365" ht="15.75" customHeight="1">
      <c r="L365" s="1"/>
    </row>
    <row r="366" ht="15.75" customHeight="1">
      <c r="L366" s="1"/>
    </row>
    <row r="367" ht="15.75" customHeight="1">
      <c r="L367" s="1"/>
    </row>
    <row r="368" ht="15.75" customHeight="1">
      <c r="L368" s="1"/>
    </row>
    <row r="369" ht="15.75" customHeight="1">
      <c r="L369" s="1"/>
    </row>
    <row r="370" ht="15.75" customHeight="1">
      <c r="L370" s="1"/>
    </row>
    <row r="371" ht="15.75" customHeight="1">
      <c r="L371" s="1"/>
    </row>
    <row r="372" ht="15.75" customHeight="1">
      <c r="L372" s="1"/>
    </row>
    <row r="373" ht="15.75" customHeight="1">
      <c r="L373" s="1"/>
    </row>
    <row r="374" ht="15.75" customHeight="1">
      <c r="L374" s="1"/>
    </row>
    <row r="375" ht="15.75" customHeight="1">
      <c r="L375" s="1"/>
    </row>
    <row r="376" ht="15.75" customHeight="1">
      <c r="L376" s="1"/>
    </row>
    <row r="377" ht="15.75" customHeight="1">
      <c r="L377" s="1"/>
    </row>
    <row r="378" ht="15.75" customHeight="1">
      <c r="L378" s="1"/>
    </row>
    <row r="379" ht="15.75" customHeight="1">
      <c r="L379" s="1"/>
    </row>
    <row r="380" ht="15.75" customHeight="1">
      <c r="L380" s="1"/>
    </row>
    <row r="381" ht="15.75" customHeight="1">
      <c r="L381" s="1"/>
    </row>
    <row r="382" ht="15.75" customHeight="1">
      <c r="L382" s="1"/>
    </row>
    <row r="383" ht="15.75" customHeight="1">
      <c r="L383" s="1"/>
    </row>
    <row r="384" ht="15.75" customHeight="1">
      <c r="L384" s="1"/>
    </row>
    <row r="385" ht="15.75" customHeight="1">
      <c r="L385" s="1"/>
    </row>
    <row r="386" ht="15.75" customHeight="1">
      <c r="L386" s="1"/>
    </row>
    <row r="387" ht="15.75" customHeight="1">
      <c r="L387" s="1"/>
    </row>
    <row r="388" ht="15.75" customHeight="1">
      <c r="L388" s="1"/>
    </row>
    <row r="389" ht="15.75" customHeight="1">
      <c r="L389" s="1"/>
    </row>
    <row r="390" ht="15.75" customHeight="1">
      <c r="L390" s="1"/>
    </row>
    <row r="391" ht="15.75" customHeight="1">
      <c r="L391" s="1"/>
    </row>
    <row r="392" ht="15.75" customHeight="1">
      <c r="L392" s="1"/>
    </row>
    <row r="393" ht="15.75" customHeight="1">
      <c r="L393" s="1"/>
    </row>
    <row r="394" ht="15.75" customHeight="1">
      <c r="L394" s="1"/>
    </row>
    <row r="395" ht="15.75" customHeight="1">
      <c r="L395" s="1"/>
    </row>
    <row r="396" ht="15.75" customHeight="1">
      <c r="L396" s="1"/>
    </row>
    <row r="397" ht="15.75" customHeight="1">
      <c r="L397" s="1"/>
    </row>
    <row r="398" ht="15.75" customHeight="1">
      <c r="L398" s="1"/>
    </row>
    <row r="399" ht="15.75" customHeight="1">
      <c r="L399" s="1"/>
    </row>
    <row r="400" ht="15.75" customHeight="1">
      <c r="L400" s="1"/>
    </row>
    <row r="401" ht="15.75" customHeight="1">
      <c r="L401" s="1"/>
    </row>
    <row r="402" ht="15.75" customHeight="1">
      <c r="L402" s="1"/>
    </row>
    <row r="403" ht="15.75" customHeight="1">
      <c r="L403" s="1"/>
    </row>
    <row r="404" ht="15.75" customHeight="1">
      <c r="L404" s="1"/>
    </row>
    <row r="405" ht="15.75" customHeight="1">
      <c r="L405" s="1"/>
    </row>
    <row r="406" ht="15.75" customHeight="1">
      <c r="L406" s="1"/>
    </row>
    <row r="407" ht="15.75" customHeight="1">
      <c r="L407" s="1"/>
    </row>
    <row r="408" ht="15.75" customHeight="1">
      <c r="L408" s="1"/>
    </row>
    <row r="409" ht="15.75" customHeight="1">
      <c r="L409" s="1"/>
    </row>
    <row r="410" ht="15.75" customHeight="1">
      <c r="L410" s="1"/>
    </row>
    <row r="411" ht="15.75" customHeight="1">
      <c r="L411" s="1"/>
    </row>
    <row r="412" ht="15.75" customHeight="1">
      <c r="L412" s="1"/>
    </row>
    <row r="413" ht="15.75" customHeight="1">
      <c r="L413" s="1"/>
    </row>
    <row r="414" ht="15.75" customHeight="1">
      <c r="L414" s="1"/>
    </row>
    <row r="415" ht="15.75" customHeight="1">
      <c r="L415" s="1"/>
    </row>
    <row r="416" ht="15.75" customHeight="1">
      <c r="L416" s="1"/>
    </row>
    <row r="417" ht="15.75" customHeight="1">
      <c r="L417" s="1"/>
    </row>
    <row r="418" ht="15.75" customHeight="1">
      <c r="L418" s="1"/>
    </row>
    <row r="419" ht="15.75" customHeight="1">
      <c r="L419" s="1"/>
    </row>
    <row r="420" ht="15.75" customHeight="1">
      <c r="L420" s="1"/>
    </row>
    <row r="421" ht="15.75" customHeight="1">
      <c r="L421" s="1"/>
    </row>
    <row r="422" ht="15.75" customHeight="1">
      <c r="L422" s="1"/>
    </row>
    <row r="423" ht="15.75" customHeight="1">
      <c r="L423" s="1"/>
    </row>
    <row r="424" ht="15.75" customHeight="1">
      <c r="L424" s="1"/>
    </row>
    <row r="425" ht="15.75" customHeight="1">
      <c r="L425" s="1"/>
    </row>
    <row r="426" ht="15.75" customHeight="1">
      <c r="L426" s="1"/>
    </row>
    <row r="427" ht="15.75" customHeight="1">
      <c r="L427" s="1"/>
    </row>
    <row r="428" ht="15.75" customHeight="1">
      <c r="L428" s="1"/>
    </row>
    <row r="429" ht="15.75" customHeight="1">
      <c r="L429" s="1"/>
    </row>
    <row r="430" ht="15.75" customHeight="1">
      <c r="L430" s="1"/>
    </row>
    <row r="431" ht="15.75" customHeight="1">
      <c r="L431" s="1"/>
    </row>
    <row r="432" ht="15.75" customHeight="1">
      <c r="L432" s="1"/>
    </row>
    <row r="433" ht="15.75" customHeight="1">
      <c r="L433" s="1"/>
    </row>
    <row r="434" ht="15.75" customHeight="1">
      <c r="L434" s="1"/>
    </row>
    <row r="435" ht="15.75" customHeight="1">
      <c r="L435" s="1"/>
    </row>
    <row r="436" ht="15.75" customHeight="1">
      <c r="L436" s="1"/>
    </row>
    <row r="437" ht="15.75" customHeight="1">
      <c r="L437" s="1"/>
    </row>
    <row r="438" ht="15.75" customHeight="1">
      <c r="L438" s="1"/>
    </row>
    <row r="439" ht="15.75" customHeight="1">
      <c r="L439" s="1"/>
    </row>
    <row r="440" ht="15.75" customHeight="1">
      <c r="L440" s="1"/>
    </row>
    <row r="441" ht="15.75" customHeight="1">
      <c r="L441" s="1"/>
    </row>
    <row r="442" ht="15.75" customHeight="1">
      <c r="L442" s="1"/>
    </row>
    <row r="443" ht="15.75" customHeight="1">
      <c r="L443" s="1"/>
    </row>
    <row r="444" ht="15.75" customHeight="1">
      <c r="L444" s="1"/>
    </row>
    <row r="445" ht="15.75" customHeight="1">
      <c r="L445" s="1"/>
    </row>
    <row r="446" ht="15.75" customHeight="1">
      <c r="L446" s="1"/>
    </row>
    <row r="447" ht="15.75" customHeight="1">
      <c r="L447" s="1"/>
    </row>
    <row r="448" ht="15.75" customHeight="1">
      <c r="L448" s="1"/>
    </row>
    <row r="449" ht="15.75" customHeight="1">
      <c r="L449" s="1"/>
    </row>
    <row r="450" ht="15.75" customHeight="1">
      <c r="L450" s="1"/>
    </row>
    <row r="451" ht="15.75" customHeight="1">
      <c r="L451" s="1"/>
    </row>
    <row r="452" ht="15.75" customHeight="1">
      <c r="L452" s="1"/>
    </row>
    <row r="453" ht="15.75" customHeight="1">
      <c r="L453" s="1"/>
    </row>
    <row r="454" ht="15.75" customHeight="1">
      <c r="L454" s="1"/>
    </row>
    <row r="455" ht="15.75" customHeight="1">
      <c r="L455" s="1"/>
    </row>
    <row r="456" ht="15.75" customHeight="1">
      <c r="L456" s="1"/>
    </row>
    <row r="457" ht="15.75" customHeight="1">
      <c r="L457" s="1"/>
    </row>
    <row r="458" ht="15.75" customHeight="1">
      <c r="L458" s="1"/>
    </row>
    <row r="459" ht="15.75" customHeight="1">
      <c r="L459" s="1"/>
    </row>
    <row r="460" ht="15.75" customHeight="1">
      <c r="L460" s="1"/>
    </row>
    <row r="461" ht="15.75" customHeight="1">
      <c r="L461" s="1"/>
    </row>
    <row r="462" ht="15.75" customHeight="1">
      <c r="L462" s="1"/>
    </row>
    <row r="463" ht="15.75" customHeight="1">
      <c r="L463" s="1"/>
    </row>
    <row r="464" ht="15.75" customHeight="1">
      <c r="L464" s="1"/>
    </row>
    <row r="465" ht="15.75" customHeight="1">
      <c r="L465" s="1"/>
    </row>
    <row r="466" ht="15.75" customHeight="1">
      <c r="L466" s="1"/>
    </row>
    <row r="467" ht="15.75" customHeight="1">
      <c r="L467" s="1"/>
    </row>
    <row r="468" ht="15.75" customHeight="1">
      <c r="L468" s="1"/>
    </row>
    <row r="469" ht="15.75" customHeight="1">
      <c r="L469" s="1"/>
    </row>
    <row r="470" ht="15.75" customHeight="1">
      <c r="L470" s="1"/>
    </row>
    <row r="471" ht="15.75" customHeight="1">
      <c r="L471" s="1"/>
    </row>
    <row r="472" ht="15.75" customHeight="1">
      <c r="L472" s="1"/>
    </row>
    <row r="473" ht="15.75" customHeight="1">
      <c r="L473" s="1"/>
    </row>
    <row r="474" ht="15.75" customHeight="1">
      <c r="L474" s="1"/>
    </row>
    <row r="475" ht="15.75" customHeight="1">
      <c r="L475" s="1"/>
    </row>
    <row r="476" ht="15.75" customHeight="1">
      <c r="L476" s="1"/>
    </row>
    <row r="477" ht="15.75" customHeight="1">
      <c r="L477" s="1"/>
    </row>
    <row r="478" ht="15.75" customHeight="1">
      <c r="L478" s="1"/>
    </row>
    <row r="479" ht="15.75" customHeight="1">
      <c r="L479" s="1"/>
    </row>
    <row r="480" ht="15.75" customHeight="1">
      <c r="L480" s="1"/>
    </row>
    <row r="481" ht="15.75" customHeight="1">
      <c r="L481" s="1"/>
    </row>
    <row r="482" ht="15.75" customHeight="1">
      <c r="L482" s="1"/>
    </row>
    <row r="483" ht="15.75" customHeight="1">
      <c r="L483" s="1"/>
    </row>
    <row r="484" ht="15.75" customHeight="1">
      <c r="L484" s="1"/>
    </row>
    <row r="485" ht="15.75" customHeight="1">
      <c r="L485" s="1"/>
    </row>
    <row r="486" ht="15.75" customHeight="1">
      <c r="L486" s="1"/>
    </row>
    <row r="487" ht="15.75" customHeight="1">
      <c r="L487" s="1"/>
    </row>
    <row r="488" ht="15.75" customHeight="1">
      <c r="L488" s="1"/>
    </row>
    <row r="489" ht="15.75" customHeight="1">
      <c r="L489" s="1"/>
    </row>
    <row r="490" ht="15.75" customHeight="1">
      <c r="L490" s="1"/>
    </row>
    <row r="491" ht="15.75" customHeight="1">
      <c r="L491" s="1"/>
    </row>
    <row r="492" ht="15.75" customHeight="1">
      <c r="L492" s="1"/>
    </row>
    <row r="493" ht="15.75" customHeight="1">
      <c r="L493" s="1"/>
    </row>
    <row r="494" ht="15.75" customHeight="1">
      <c r="L494" s="1"/>
    </row>
    <row r="495" ht="15.75" customHeight="1">
      <c r="L495" s="1"/>
    </row>
    <row r="496" ht="15.75" customHeight="1">
      <c r="L496" s="1"/>
    </row>
    <row r="497" ht="15.75" customHeight="1">
      <c r="L497" s="1"/>
    </row>
    <row r="498" ht="15.75" customHeight="1">
      <c r="L498" s="1"/>
    </row>
    <row r="499" ht="15.75" customHeight="1">
      <c r="L499" s="1"/>
    </row>
    <row r="500" ht="15.75" customHeight="1">
      <c r="L500" s="1"/>
    </row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L2:L500">
      <formula1>"Yes,No"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72</v>
      </c>
    </row>
    <row r="3">
      <c r="A3" s="1" t="s">
        <v>73</v>
      </c>
      <c r="B3" s="1">
        <f>COUNTA(Decision_Log!A:A)-1</f>
        <v>3</v>
      </c>
      <c r="D3" s="1" t="s">
        <v>18</v>
      </c>
      <c r="E3" s="1" t="s">
        <v>74</v>
      </c>
      <c r="G3" s="1" t="s">
        <v>21</v>
      </c>
      <c r="H3" s="1" t="s">
        <v>74</v>
      </c>
    </row>
    <row r="4">
      <c r="A4" s="1" t="s">
        <v>75</v>
      </c>
      <c r="B4" s="1">
        <f>COUNTIF(Decision_Log!I:I,"Done")+COUNTIF(Decision_Log!I:I,"Dropped")+COUNTIF(Decision_Log!I:I,"Reopened")</f>
        <v>2</v>
      </c>
      <c r="D4" s="1" t="s">
        <v>24</v>
      </c>
      <c r="E4" s="1">
        <f>COUNTIF(Decision_Log!I:I,"Proposed")</f>
        <v>0</v>
      </c>
      <c r="G4" s="1" t="s">
        <v>27</v>
      </c>
      <c r="H4" s="1">
        <f>COUNTIF(Decision_Log!E:E,"Operations")</f>
        <v>2</v>
      </c>
    </row>
    <row r="5">
      <c r="A5" s="1" t="s">
        <v>45</v>
      </c>
      <c r="B5" s="1">
        <f>COUNTIF(Decision_Log!I:I,"Reopened")</f>
        <v>1</v>
      </c>
      <c r="D5" s="1" t="s">
        <v>30</v>
      </c>
      <c r="E5" s="1">
        <f>COUNTIF(Decision_Log!I:I,"Approved")</f>
        <v>0</v>
      </c>
      <c r="G5" s="1" t="s">
        <v>33</v>
      </c>
      <c r="H5" s="1">
        <f>COUNTIF(Decision_Log!E:E,"Product")</f>
        <v>0</v>
      </c>
    </row>
    <row r="6">
      <c r="A6" s="1" t="s">
        <v>76</v>
      </c>
      <c r="B6" s="1">
        <f>IFERROR(B5/B4,0)</f>
        <v>0.5</v>
      </c>
      <c r="D6" s="1" t="s">
        <v>36</v>
      </c>
      <c r="E6" s="1">
        <f>COUNTIF(Decision_Log!I:I,"Implementing")</f>
        <v>1</v>
      </c>
      <c r="G6" s="1" t="s">
        <v>39</v>
      </c>
      <c r="H6" s="1">
        <f>COUNTIF(Decision_Log!E:E,"Engineering")</f>
        <v>0</v>
      </c>
    </row>
    <row r="7">
      <c r="A7" s="1" t="s">
        <v>77</v>
      </c>
      <c r="B7" s="1">
        <f>COUNTIF(Decision_Log!I:I,"Proposed")+COUNTIF(Decision_Log!I:I,"Approved")+COUNTIF(Decision_Log!I:I,"Implementing")</f>
        <v>1</v>
      </c>
      <c r="D7" s="1" t="s">
        <v>41</v>
      </c>
      <c r="E7" s="1">
        <f>COUNTIF(Decision_Log!I:I,"Done")</f>
        <v>1</v>
      </c>
      <c r="G7" s="1" t="s">
        <v>43</v>
      </c>
      <c r="H7" s="1">
        <f>COUNTIF(Decision_Log!E:E,"Sales")</f>
        <v>0</v>
      </c>
    </row>
    <row r="8">
      <c r="A8" s="1" t="s">
        <v>78</v>
      </c>
      <c r="B8" s="1">
        <f>IFERROR(AVERAGEIF(Decision_Log!I:I,"&lt;&gt;Done",Decision_Log!K:K),0)</f>
        <v>0</v>
      </c>
      <c r="D8" s="1" t="s">
        <v>45</v>
      </c>
      <c r="E8" s="1">
        <f>COUNTIF(Decision_Log!I:I,"Reopened")</f>
        <v>1</v>
      </c>
      <c r="G8" s="1" t="s">
        <v>38</v>
      </c>
      <c r="H8" s="1">
        <f>COUNTIF(Decision_Log!E:E,"Finance")</f>
        <v>1</v>
      </c>
    </row>
    <row r="9">
      <c r="D9" s="1" t="s">
        <v>48</v>
      </c>
      <c r="E9" s="1">
        <f>COUNTIF(Decision_Log!I:I,"Dropped")</f>
        <v>0</v>
      </c>
      <c r="G9" s="1" t="s">
        <v>50</v>
      </c>
      <c r="H9" s="1">
        <f>COUNTIF(Decision_Log!E:E,"HR")</f>
        <v>0</v>
      </c>
    </row>
    <row r="10">
      <c r="G10" s="1" t="s">
        <v>49</v>
      </c>
      <c r="H10" s="1">
        <f>COUNTIF(Decision_Log!E:E,"Customer Success")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2025-11-13T10:01:18Z</dcterms:created>
  <dc:creator>openpyxl</dc:creator>
</cp:coreProperties>
</file>